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-210" yWindow="60" windowWidth="15480" windowHeight="9390" tabRatio="494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Додаток!$A$1:$CL$35</definedName>
  </definedNames>
  <calcPr calcId="125725" fullCalcOnLoad="1"/>
</workbook>
</file>

<file path=xl/calcChain.xml><?xml version="1.0" encoding="utf-8"?>
<calcChain xmlns="http://schemas.openxmlformats.org/spreadsheetml/2006/main">
  <c r="C10" i="1"/>
  <c r="C11"/>
  <c r="C12"/>
  <c r="C13"/>
  <c r="CM13"/>
  <c r="C14"/>
  <c r="C15"/>
  <c r="C16"/>
  <c r="C17"/>
  <c r="CM17"/>
  <c r="C18"/>
  <c r="C19"/>
  <c r="C20"/>
  <c r="C21"/>
  <c r="C22"/>
  <c r="C23"/>
  <c r="CM23"/>
  <c r="C24"/>
  <c r="C25"/>
  <c r="CM25"/>
  <c r="C26"/>
  <c r="C27"/>
  <c r="CM27"/>
  <c r="C28"/>
  <c r="C29"/>
  <c r="CM29"/>
  <c r="C30"/>
  <c r="C31"/>
  <c r="CM31"/>
  <c r="C32"/>
  <c r="C33"/>
  <c r="CM33"/>
  <c r="C9"/>
  <c r="AZ7"/>
  <c r="BB34"/>
  <c r="BA34"/>
  <c r="AZ34"/>
  <c r="BC7"/>
  <c r="BO7"/>
  <c r="BD7"/>
  <c r="BE7"/>
  <c r="CM11"/>
  <c r="CM15"/>
  <c r="CM18"/>
  <c r="CM20"/>
  <c r="CM21"/>
  <c r="CM22"/>
  <c r="CM24"/>
  <c r="CM26"/>
  <c r="CM28"/>
  <c r="CM30"/>
  <c r="CM32"/>
  <c r="BM12"/>
  <c r="BM27"/>
  <c r="BM19"/>
  <c r="BL27"/>
  <c r="BL19"/>
  <c r="BL15"/>
  <c r="BL12"/>
  <c r="BL11"/>
  <c r="CM10"/>
  <c r="CM12"/>
  <c r="CM14"/>
  <c r="CM16"/>
  <c r="CM19"/>
  <c r="AQ34"/>
  <c r="AR34"/>
  <c r="AS34"/>
  <c r="BV7"/>
  <c r="BW7"/>
  <c r="BT7"/>
  <c r="BS7"/>
  <c r="BR7"/>
  <c r="AC34"/>
  <c r="BN34"/>
  <c r="BN7"/>
  <c r="BM7"/>
  <c r="BT34"/>
  <c r="BS34"/>
  <c r="BR34"/>
  <c r="BH34"/>
  <c r="BG34"/>
  <c r="BF34"/>
  <c r="BH7"/>
  <c r="BG7"/>
  <c r="T7"/>
  <c r="U7"/>
  <c r="S7"/>
  <c r="AL34"/>
  <c r="BQ7"/>
  <c r="BP7"/>
  <c r="BK7"/>
  <c r="BJ7"/>
  <c r="AA7"/>
  <c r="BQ34"/>
  <c r="BP34"/>
  <c r="BO34"/>
  <c r="BK34"/>
  <c r="BJ34"/>
  <c r="BI34"/>
  <c r="AV34"/>
  <c r="AU34"/>
  <c r="AT34"/>
  <c r="AM34"/>
  <c r="AK34"/>
  <c r="AK7"/>
  <c r="AT7"/>
  <c r="Z7"/>
  <c r="BE34"/>
  <c r="BD34"/>
  <c r="BC34"/>
  <c r="BW34"/>
  <c r="BV34"/>
  <c r="BU34"/>
  <c r="AY7"/>
  <c r="BB7"/>
  <c r="AX7"/>
  <c r="AW7"/>
  <c r="BF7"/>
  <c r="AY34"/>
  <c r="AX34"/>
  <c r="AW34"/>
  <c r="X7"/>
  <c r="V7"/>
  <c r="W7"/>
  <c r="CA34"/>
  <c r="CB34"/>
  <c r="CC34"/>
  <c r="CA7"/>
  <c r="AD34"/>
  <c r="AD7"/>
  <c r="AC7"/>
  <c r="AB7"/>
  <c r="AN34"/>
  <c r="AO34"/>
  <c r="AP34"/>
  <c r="CF7"/>
  <c r="CC7"/>
  <c r="CD7"/>
  <c r="BZ7"/>
  <c r="CL34"/>
  <c r="CK34"/>
  <c r="CJ34"/>
  <c r="CI34"/>
  <c r="CH34"/>
  <c r="CG34"/>
  <c r="BX34"/>
  <c r="BY34"/>
  <c r="CD34"/>
  <c r="CE34"/>
  <c r="CF34"/>
  <c r="BZ34"/>
  <c r="AJ34"/>
  <c r="AE7"/>
  <c r="CG7"/>
  <c r="AG34"/>
  <c r="P7"/>
  <c r="BX7"/>
  <c r="CI7"/>
  <c r="CL7"/>
  <c r="G7"/>
  <c r="AN7"/>
  <c r="AH7"/>
  <c r="AQ7"/>
  <c r="M7"/>
  <c r="BU7"/>
  <c r="J7"/>
  <c r="AI34"/>
  <c r="AH34"/>
  <c r="AF34"/>
  <c r="AE34"/>
  <c r="AA34"/>
  <c r="Y34"/>
  <c r="AB34"/>
  <c r="BL7"/>
  <c r="Z34"/>
  <c r="X34"/>
  <c r="V34"/>
  <c r="W34"/>
  <c r="S34"/>
  <c r="U34"/>
  <c r="T34"/>
  <c r="R34"/>
  <c r="P34"/>
  <c r="M34"/>
  <c r="O34"/>
  <c r="Q34"/>
  <c r="J34"/>
  <c r="N34"/>
  <c r="L34"/>
  <c r="I34"/>
  <c r="D34"/>
  <c r="G34"/>
  <c r="K34"/>
  <c r="E34"/>
  <c r="H34"/>
  <c r="F34"/>
  <c r="Y7"/>
  <c r="BM34"/>
  <c r="BL34"/>
  <c r="CJ7"/>
  <c r="CM9"/>
  <c r="BI7"/>
  <c r="C34"/>
</calcChain>
</file>

<file path=xl/sharedStrings.xml><?xml version="1.0" encoding="utf-8"?>
<sst xmlns="http://schemas.openxmlformats.org/spreadsheetml/2006/main" count="104" uniqueCount="68">
  <si>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</si>
  <si>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</si>
  <si>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</si>
  <si>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</si>
  <si>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</si>
  <si>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</si>
  <si>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</si>
  <si>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</si>
  <si>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</si>
  <si>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</si>
  <si>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</si>
  <si>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</si>
  <si>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</si>
  <si>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</si>
  <si>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</si>
  <si>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</si>
  <si>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</si>
  <si>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</si>
  <si>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</si>
  <si>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</si>
  <si>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</si>
  <si>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</si>
  <si>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</si>
  <si>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</si>
  <si>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</si>
  <si>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Всього</t>
  </si>
  <si>
    <t xml:space="preserve">на надання пільг та житлових субсидій населенню на придбання твердого та рідкого пічного побутового палива і скрапленого газу </t>
  </si>
  <si>
    <t>тис. грн</t>
  </si>
  <si>
    <t>у тому числі по субвенціях:</t>
  </si>
  <si>
    <t>№ з/п</t>
  </si>
  <si>
    <t xml:space="preserve">Всього                                                                   касові видатки 
</t>
  </si>
  <si>
    <t>касові видатки</t>
  </si>
  <si>
    <t xml:space="preserve"> щодо  використання місцевими бюджетами субвенцій, отриманих з державного бюджету,</t>
  </si>
  <si>
    <t>направлено відкритих асигнувань</t>
  </si>
  <si>
    <t xml:space="preserve"> освітня субвенція                                                      </t>
  </si>
  <si>
    <t xml:space="preserve">касові видатки </t>
  </si>
  <si>
    <t>Інформація</t>
  </si>
  <si>
    <t>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</t>
  </si>
  <si>
    <t xml:space="preserve"> на придбання медикаментів та виробів медичного призначення для забезпечення швидкої медичної допомоги</t>
  </si>
  <si>
    <t>Найменування зведеного   бюджету</t>
  </si>
  <si>
    <t>медична субвенція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</si>
  <si>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проекту"Поліпшення охорони здоров`я на службі у людей"          </t>
  </si>
  <si>
    <t xml:space="preserve">      на проведення виборів депутатів місцевих рад та сільських, селищних, міських голів                                                             </t>
  </si>
  <si>
    <t xml:space="preserve">   на виконання заходів щодо радіаційного та соціального захисту населення міста Жовті Води                                                          </t>
  </si>
  <si>
    <t>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</t>
  </si>
  <si>
    <t>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</si>
  <si>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</si>
  <si>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 на відшкодування вартості лікарських засобів для лікування окремих захворювань</t>
  </si>
  <si>
    <t>* касові видатки за рахунок залишку, що склався на 01.01.2018</t>
  </si>
  <si>
    <t>на придбання витратних матеріалів для закладів охорони здоров`я та лікарських засобів для інгаляційної анестезії</t>
  </si>
  <si>
    <t xml:space="preserve">на завершення будівництва метрополітену у           м. Дніпрі            </t>
  </si>
  <si>
    <t>на надання державної підтримки особам з особливими освітніми потребами</t>
  </si>
  <si>
    <t>для реалізації проектів в рамках Надзвичайної кредитної програми для відновлення України</t>
  </si>
  <si>
    <t xml:space="preserve"> на здійснення заходів щодо соціально-економічного розвитку окремих територій*</t>
  </si>
  <si>
    <t>на реалізацію заходів, спрямованих на розвиток системи охорони здоров'я у сільській місцевості</t>
  </si>
  <si>
    <t xml:space="preserve"> на забезпечення якісної, сучасної та доступної загальної середньої освіти «Нова українська школа»</t>
  </si>
  <si>
    <t>на придбання ангіографічного обладнання</t>
  </si>
  <si>
    <t>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у форматі "Прозорий офіс"</t>
  </si>
  <si>
    <t>на фінансування заходів соціально-економічної компенсації ризику населення, яке проживає на території зони спостереження  </t>
  </si>
  <si>
    <t>на будівництво шляхопроводу по просп. Адмірала Сенявіна – вул. Залаегерсег у м. Херсоні</t>
  </si>
  <si>
    <t xml:space="preserve">на модернізацію та оновлення матеріально-технічної бази професійно-технічних навчальних закладів </t>
  </si>
  <si>
    <t xml:space="preserve">на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 сиріт, осіб з їх числа </t>
  </si>
  <si>
    <t xml:space="preserve"> на формування інфраструктури об'єднаних територіальних громад</t>
  </si>
  <si>
    <t xml:space="preserve"> на будівництво сучасного біатлонного комплексу</t>
  </si>
  <si>
    <t>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</si>
  <si>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розпис на                  січень-липень</t>
  </si>
  <si>
    <t>станом на 01.08.2018</t>
  </si>
  <si>
    <t>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І-ІІ групи з числа учасників бойових дій на території інших держав, які стали інвалідами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</si>
</sst>
</file>

<file path=xl/styles.xml><?xml version="1.0" encoding="utf-8"?>
<styleSheet xmlns="http://schemas.openxmlformats.org/spreadsheetml/2006/main">
  <numFmts count="3">
    <numFmt numFmtId="188" formatCode="#,##0.0"/>
    <numFmt numFmtId="189" formatCode="#,##0.000"/>
    <numFmt numFmtId="198" formatCode="#,##0.00000000000"/>
  </numFmts>
  <fonts count="17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20"/>
      <name val="Times New Roman"/>
      <family val="1"/>
      <charset val="204"/>
    </font>
    <font>
      <sz val="18"/>
      <name val="Arial Cyr"/>
    </font>
    <font>
      <i/>
      <sz val="12"/>
      <name val="Times New Roman"/>
      <family val="1"/>
    </font>
    <font>
      <b/>
      <sz val="16"/>
      <name val="Arial Cyr"/>
    </font>
    <font>
      <sz val="18"/>
      <color indexed="8"/>
      <name val="Arial Cyr"/>
    </font>
    <font>
      <sz val="14"/>
      <color indexed="8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5" fillId="0" borderId="0" xfId="0" applyFont="1" applyFill="1"/>
    <xf numFmtId="0" fontId="2" fillId="0" borderId="0" xfId="0" applyFont="1" applyFill="1"/>
    <xf numFmtId="189" fontId="2" fillId="0" borderId="0" xfId="0" applyNumberFormat="1" applyFont="1" applyFill="1"/>
    <xf numFmtId="188" fontId="2" fillId="0" borderId="0" xfId="0" applyNumberFormat="1" applyFont="1" applyFill="1"/>
    <xf numFmtId="0" fontId="2" fillId="0" borderId="0" xfId="0" applyFont="1" applyFill="1" applyBorder="1"/>
    <xf numFmtId="198" fontId="2" fillId="0" borderId="0" xfId="0" applyNumberFormat="1" applyFont="1" applyFill="1"/>
    <xf numFmtId="0" fontId="3" fillId="0" borderId="0" xfId="0" applyFont="1" applyFill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88" fontId="5" fillId="0" borderId="0" xfId="0" applyNumberFormat="1" applyFont="1" applyFill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2" fontId="5" fillId="0" borderId="0" xfId="0" applyNumberFormat="1" applyFont="1" applyFill="1"/>
    <xf numFmtId="188" fontId="11" fillId="0" borderId="0" xfId="0" applyNumberFormat="1" applyFont="1" applyFill="1" applyBorder="1"/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 vertical="center"/>
    </xf>
    <xf numFmtId="188" fontId="3" fillId="0" borderId="2" xfId="0" applyNumberFormat="1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wrapText="1"/>
    </xf>
    <xf numFmtId="188" fontId="3" fillId="0" borderId="5" xfId="0" applyNumberFormat="1" applyFont="1" applyFill="1" applyBorder="1" applyAlignment="1">
      <alignment horizontal="right" vertical="center" indent="1"/>
    </xf>
    <xf numFmtId="188" fontId="2" fillId="0" borderId="6" xfId="0" applyNumberFormat="1" applyFont="1" applyFill="1" applyBorder="1" applyAlignment="1">
      <alignment horizontal="right" indent="1"/>
    </xf>
    <xf numFmtId="188" fontId="2" fillId="0" borderId="7" xfId="0" applyNumberFormat="1" applyFont="1" applyFill="1" applyBorder="1" applyAlignment="1">
      <alignment horizontal="right" indent="1"/>
    </xf>
    <xf numFmtId="188" fontId="2" fillId="0" borderId="8" xfId="0" applyNumberFormat="1" applyFont="1" applyFill="1" applyBorder="1" applyAlignment="1">
      <alignment horizontal="right" indent="1"/>
    </xf>
    <xf numFmtId="188" fontId="2" fillId="0" borderId="9" xfId="0" applyNumberFormat="1" applyFont="1" applyFill="1" applyBorder="1" applyAlignment="1">
      <alignment horizontal="right" indent="1"/>
    </xf>
    <xf numFmtId="188" fontId="2" fillId="0" borderId="10" xfId="0" applyNumberFormat="1" applyFont="1" applyFill="1" applyBorder="1" applyAlignment="1">
      <alignment horizontal="right" indent="1"/>
    </xf>
    <xf numFmtId="188" fontId="2" fillId="0" borderId="11" xfId="0" applyNumberFormat="1" applyFont="1" applyFill="1" applyBorder="1" applyAlignment="1">
      <alignment horizontal="right" indent="1"/>
    </xf>
    <xf numFmtId="0" fontId="2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188" fontId="3" fillId="0" borderId="16" xfId="0" applyNumberFormat="1" applyFont="1" applyFill="1" applyBorder="1" applyAlignment="1">
      <alignment horizontal="right" vertical="center" indent="1"/>
    </xf>
    <xf numFmtId="0" fontId="8" fillId="0" borderId="17" xfId="0" applyFont="1" applyFill="1" applyBorder="1" applyAlignment="1">
      <alignment horizontal="left" vertical="center" wrapText="1"/>
    </xf>
    <xf numFmtId="9" fontId="8" fillId="0" borderId="18" xfId="1" applyFont="1" applyFill="1" applyBorder="1" applyAlignment="1">
      <alignment horizontal="left" vertical="center" wrapText="1"/>
    </xf>
    <xf numFmtId="9" fontId="8" fillId="0" borderId="19" xfId="1" applyFont="1" applyFill="1" applyBorder="1" applyAlignment="1">
      <alignment horizontal="left" vertical="center" wrapText="1"/>
    </xf>
    <xf numFmtId="188" fontId="2" fillId="0" borderId="1" xfId="0" applyNumberFormat="1" applyFont="1" applyFill="1" applyBorder="1" applyAlignment="1">
      <alignment horizontal="right" indent="1"/>
    </xf>
    <xf numFmtId="188" fontId="2" fillId="0" borderId="20" xfId="0" applyNumberFormat="1" applyFont="1" applyFill="1" applyBorder="1" applyAlignment="1">
      <alignment horizontal="right" indent="1"/>
    </xf>
    <xf numFmtId="188" fontId="2" fillId="0" borderId="15" xfId="0" applyNumberFormat="1" applyFont="1" applyFill="1" applyBorder="1" applyAlignment="1">
      <alignment horizontal="right" indent="1"/>
    </xf>
    <xf numFmtId="0" fontId="5" fillId="0" borderId="21" xfId="0" applyFont="1" applyFill="1" applyBorder="1" applyAlignment="1">
      <alignment wrapText="1"/>
    </xf>
    <xf numFmtId="188" fontId="2" fillId="0" borderId="3" xfId="0" applyNumberFormat="1" applyFont="1" applyFill="1" applyBorder="1" applyAlignment="1">
      <alignment horizontal="right" indent="1"/>
    </xf>
    <xf numFmtId="188" fontId="2" fillId="0" borderId="22" xfId="0" applyNumberFormat="1" applyFont="1" applyFill="1" applyBorder="1" applyAlignment="1">
      <alignment horizontal="right" indent="1"/>
    </xf>
    <xf numFmtId="188" fontId="2" fillId="0" borderId="23" xfId="0" applyNumberFormat="1" applyFont="1" applyFill="1" applyBorder="1" applyAlignment="1">
      <alignment horizontal="right" indent="1"/>
    </xf>
    <xf numFmtId="188" fontId="2" fillId="0" borderId="24" xfId="0" applyNumberFormat="1" applyFont="1" applyFill="1" applyBorder="1" applyAlignment="1">
      <alignment horizontal="right" indent="1"/>
    </xf>
    <xf numFmtId="0" fontId="5" fillId="0" borderId="25" xfId="0" applyFont="1" applyFill="1" applyBorder="1"/>
    <xf numFmtId="0" fontId="12" fillId="0" borderId="0" xfId="0" applyFont="1" applyFill="1" applyAlignment="1">
      <alignment horizontal="left" readingOrder="1"/>
    </xf>
    <xf numFmtId="0" fontId="4" fillId="0" borderId="0" xfId="0" applyFont="1" applyFill="1" applyAlignment="1">
      <alignment horizontal="right"/>
    </xf>
    <xf numFmtId="0" fontId="13" fillId="0" borderId="1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88" fontId="5" fillId="0" borderId="24" xfId="0" applyNumberFormat="1" applyFont="1" applyFill="1" applyBorder="1" applyAlignment="1">
      <alignment horizontal="right" indent="1"/>
    </xf>
    <xf numFmtId="188" fontId="5" fillId="0" borderId="22" xfId="0" applyNumberFormat="1" applyFont="1" applyFill="1" applyBorder="1" applyAlignment="1">
      <alignment horizontal="right" indent="1"/>
    </xf>
    <xf numFmtId="188" fontId="5" fillId="0" borderId="23" xfId="0" applyNumberFormat="1" applyFont="1" applyFill="1" applyBorder="1" applyAlignment="1">
      <alignment horizontal="right" indent="1"/>
    </xf>
    <xf numFmtId="188" fontId="5" fillId="0" borderId="7" xfId="0" applyNumberFormat="1" applyFont="1" applyFill="1" applyBorder="1" applyAlignment="1">
      <alignment horizontal="right" indent="1"/>
    </xf>
    <xf numFmtId="188" fontId="5" fillId="0" borderId="6" xfId="0" applyNumberFormat="1" applyFont="1" applyFill="1" applyBorder="1" applyAlignment="1">
      <alignment horizontal="right" indent="1"/>
    </xf>
    <xf numFmtId="188" fontId="5" fillId="0" borderId="8" xfId="0" applyNumberFormat="1" applyFont="1" applyFill="1" applyBorder="1" applyAlignment="1">
      <alignment horizontal="right" indent="1"/>
    </xf>
    <xf numFmtId="188" fontId="5" fillId="0" borderId="10" xfId="0" applyNumberFormat="1" applyFont="1" applyFill="1" applyBorder="1" applyAlignment="1">
      <alignment horizontal="right" indent="1"/>
    </xf>
    <xf numFmtId="188" fontId="5" fillId="0" borderId="11" xfId="0" applyNumberFormat="1" applyFont="1" applyFill="1" applyBorder="1" applyAlignment="1">
      <alignment horizontal="right" indent="1"/>
    </xf>
    <xf numFmtId="188" fontId="4" fillId="0" borderId="16" xfId="0" applyNumberFormat="1" applyFont="1" applyFill="1" applyBorder="1" applyAlignment="1">
      <alignment horizontal="right" vertical="center" indent="1"/>
    </xf>
    <xf numFmtId="188" fontId="4" fillId="0" borderId="2" xfId="0" applyNumberFormat="1" applyFont="1" applyFill="1" applyBorder="1" applyAlignment="1">
      <alignment horizontal="right" vertical="center" indent="1"/>
    </xf>
    <xf numFmtId="188" fontId="4" fillId="0" borderId="5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left" readingOrder="1"/>
    </xf>
    <xf numFmtId="0" fontId="14" fillId="0" borderId="0" xfId="0" applyFont="1" applyAlignment="1">
      <alignment horizontal="left" readingOrder="1"/>
    </xf>
    <xf numFmtId="188" fontId="5" fillId="0" borderId="15" xfId="0" applyNumberFormat="1" applyFont="1" applyFill="1" applyBorder="1" applyAlignment="1">
      <alignment horizontal="right" indent="1"/>
    </xf>
    <xf numFmtId="188" fontId="5" fillId="0" borderId="1" xfId="0" applyNumberFormat="1" applyFont="1" applyFill="1" applyBorder="1" applyAlignment="1">
      <alignment horizontal="right" indent="1"/>
    </xf>
    <xf numFmtId="188" fontId="5" fillId="0" borderId="20" xfId="0" applyNumberFormat="1" applyFont="1" applyFill="1" applyBorder="1" applyAlignment="1">
      <alignment horizontal="right" indent="1"/>
    </xf>
    <xf numFmtId="0" fontId="9" fillId="0" borderId="26" xfId="0" applyFont="1" applyFill="1" applyBorder="1" applyAlignment="1">
      <alignment horizontal="center" vertical="center"/>
    </xf>
    <xf numFmtId="188" fontId="3" fillId="0" borderId="27" xfId="0" applyNumberFormat="1" applyFont="1" applyFill="1" applyBorder="1" applyAlignment="1">
      <alignment horizontal="right" vertical="center" indent="1"/>
    </xf>
    <xf numFmtId="0" fontId="9" fillId="0" borderId="28" xfId="0" applyFont="1" applyFill="1" applyBorder="1" applyAlignment="1">
      <alignment horizontal="center" vertical="center"/>
    </xf>
    <xf numFmtId="188" fontId="3" fillId="0" borderId="13" xfId="0" applyNumberFormat="1" applyFont="1" applyFill="1" applyBorder="1" applyAlignment="1">
      <alignment horizontal="right" vertical="center" indent="1"/>
    </xf>
    <xf numFmtId="188" fontId="3" fillId="0" borderId="28" xfId="0" applyNumberFormat="1" applyFont="1" applyFill="1" applyBorder="1" applyAlignment="1">
      <alignment horizontal="right" vertical="center" indent="1"/>
    </xf>
    <xf numFmtId="188" fontId="2" fillId="0" borderId="29" xfId="0" applyNumberFormat="1" applyFont="1" applyFill="1" applyBorder="1" applyAlignment="1">
      <alignment horizontal="right" indent="1"/>
    </xf>
    <xf numFmtId="188" fontId="2" fillId="0" borderId="30" xfId="0" applyNumberFormat="1" applyFont="1" applyFill="1" applyBorder="1" applyAlignment="1">
      <alignment horizontal="right" indent="1"/>
    </xf>
    <xf numFmtId="188" fontId="2" fillId="0" borderId="31" xfId="0" applyNumberFormat="1" applyFont="1" applyFill="1" applyBorder="1" applyAlignment="1">
      <alignment horizontal="right" indent="1"/>
    </xf>
    <xf numFmtId="0" fontId="5" fillId="2" borderId="0" xfId="0" applyFont="1" applyFill="1"/>
    <xf numFmtId="0" fontId="12" fillId="2" borderId="0" xfId="0" applyFont="1" applyFill="1" applyAlignment="1">
      <alignment horizontal="left" readingOrder="1"/>
    </xf>
    <xf numFmtId="188" fontId="5" fillId="0" borderId="9" xfId="0" applyNumberFormat="1" applyFont="1" applyFill="1" applyBorder="1" applyAlignment="1">
      <alignment horizontal="right" indent="1"/>
    </xf>
    <xf numFmtId="0" fontId="15" fillId="0" borderId="32" xfId="0" applyFont="1" applyBorder="1" applyAlignment="1">
      <alignment horizontal="left" readingOrder="1"/>
    </xf>
    <xf numFmtId="188" fontId="2" fillId="0" borderId="17" xfId="0" applyNumberFormat="1" applyFont="1" applyFill="1" applyBorder="1" applyAlignment="1">
      <alignment horizontal="right" indent="1"/>
    </xf>
    <xf numFmtId="188" fontId="2" fillId="0" borderId="33" xfId="0" applyNumberFormat="1" applyFont="1" applyFill="1" applyBorder="1" applyAlignment="1">
      <alignment horizontal="right" indent="1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readingOrder="1"/>
    </xf>
    <xf numFmtId="188" fontId="5" fillId="0" borderId="18" xfId="0" applyNumberFormat="1" applyFont="1" applyFill="1" applyBorder="1" applyAlignment="1">
      <alignment horizontal="right" indent="1"/>
    </xf>
    <xf numFmtId="188" fontId="5" fillId="0" borderId="17" xfId="0" applyNumberFormat="1" applyFont="1" applyFill="1" applyBorder="1" applyAlignment="1">
      <alignment horizontal="right" indent="1"/>
    </xf>
    <xf numFmtId="0" fontId="9" fillId="0" borderId="13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/>
    </xf>
    <xf numFmtId="49" fontId="7" fillId="0" borderId="15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49" fontId="7" fillId="0" borderId="41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49" fontId="7" fillId="0" borderId="37" xfId="0" applyNumberFormat="1" applyFont="1" applyFill="1" applyBorder="1" applyAlignment="1">
      <alignment horizontal="center" vertical="center" wrapText="1"/>
    </xf>
    <xf numFmtId="0" fontId="7" fillId="0" borderId="29" xfId="0" applyNumberFormat="1" applyFont="1" applyFill="1" applyBorder="1" applyAlignment="1">
      <alignment horizontal="center" vertical="center" wrapText="1"/>
    </xf>
    <xf numFmtId="0" fontId="7" fillId="0" borderId="48" xfId="0" applyNumberFormat="1" applyFont="1" applyFill="1" applyBorder="1" applyAlignment="1">
      <alignment horizontal="center" vertical="center" wrapText="1"/>
    </xf>
    <xf numFmtId="0" fontId="7" fillId="0" borderId="31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49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7" fillId="0" borderId="3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44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wrapText="1"/>
    </xf>
    <xf numFmtId="9" fontId="3" fillId="0" borderId="16" xfId="1" applyFont="1" applyFill="1" applyBorder="1" applyAlignment="1">
      <alignment horizontal="left" vertical="center" wrapText="1"/>
    </xf>
    <xf numFmtId="9" fontId="3" fillId="0" borderId="27" xfId="1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1047750</xdr:colOff>
      <xdr:row>15</xdr:row>
      <xdr:rowOff>0</xdr:rowOff>
    </xdr:from>
    <xdr:to>
      <xdr:col>18</xdr:col>
      <xdr:colOff>0</xdr:colOff>
      <xdr:row>15</xdr:row>
      <xdr:rowOff>238125</xdr:rowOff>
    </xdr:to>
    <xdr:sp macro="" textlink="">
      <xdr:nvSpPr>
        <xdr:cNvPr id="153573" name="Rectangle 9"/>
        <xdr:cNvSpPr>
          <a:spLocks noChangeArrowheads="1"/>
        </xdr:cNvSpPr>
      </xdr:nvSpPr>
      <xdr:spPr bwMode="auto">
        <a:xfrm>
          <a:off x="23155275" y="7191375"/>
          <a:ext cx="304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1019175</xdr:colOff>
      <xdr:row>30</xdr:row>
      <xdr:rowOff>219075</xdr:rowOff>
    </xdr:from>
    <xdr:to>
      <xdr:col>18</xdr:col>
      <xdr:colOff>0</xdr:colOff>
      <xdr:row>31</xdr:row>
      <xdr:rowOff>209550</xdr:rowOff>
    </xdr:to>
    <xdr:sp macro="" textlink="">
      <xdr:nvSpPr>
        <xdr:cNvPr id="153574" name="Rectangle 16"/>
        <xdr:cNvSpPr>
          <a:spLocks noChangeArrowheads="1"/>
        </xdr:cNvSpPr>
      </xdr:nvSpPr>
      <xdr:spPr bwMode="auto">
        <a:xfrm>
          <a:off x="23126700" y="11125200"/>
          <a:ext cx="3333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571500</xdr:colOff>
      <xdr:row>12</xdr:row>
      <xdr:rowOff>123825</xdr:rowOff>
    </xdr:from>
    <xdr:to>
      <xdr:col>31</xdr:col>
      <xdr:colOff>314325</xdr:colOff>
      <xdr:row>13</xdr:row>
      <xdr:rowOff>9525</xdr:rowOff>
    </xdr:to>
    <xdr:sp macro="" textlink="">
      <xdr:nvSpPr>
        <xdr:cNvPr id="153575" name="Rectangle 142"/>
        <xdr:cNvSpPr>
          <a:spLocks noChangeArrowheads="1"/>
        </xdr:cNvSpPr>
      </xdr:nvSpPr>
      <xdr:spPr bwMode="auto">
        <a:xfrm>
          <a:off x="40262175" y="6572250"/>
          <a:ext cx="12001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1228725</xdr:colOff>
      <xdr:row>19</xdr:row>
      <xdr:rowOff>104775</xdr:rowOff>
    </xdr:from>
    <xdr:to>
      <xdr:col>31</xdr:col>
      <xdr:colOff>1476375</xdr:colOff>
      <xdr:row>21</xdr:row>
      <xdr:rowOff>76200</xdr:rowOff>
    </xdr:to>
    <xdr:sp macro="" textlink="">
      <xdr:nvSpPr>
        <xdr:cNvPr id="153576" name="Rectangle 143"/>
        <xdr:cNvSpPr>
          <a:spLocks noChangeArrowheads="1"/>
        </xdr:cNvSpPr>
      </xdr:nvSpPr>
      <xdr:spPr bwMode="auto">
        <a:xfrm>
          <a:off x="42376725" y="8286750"/>
          <a:ext cx="476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1133475</xdr:colOff>
      <xdr:row>22</xdr:row>
      <xdr:rowOff>152400</xdr:rowOff>
    </xdr:from>
    <xdr:to>
      <xdr:col>32</xdr:col>
      <xdr:colOff>342900</xdr:colOff>
      <xdr:row>24</xdr:row>
      <xdr:rowOff>95250</xdr:rowOff>
    </xdr:to>
    <xdr:sp macro="" textlink="">
      <xdr:nvSpPr>
        <xdr:cNvPr id="153577" name="Rectangle 144"/>
        <xdr:cNvSpPr>
          <a:spLocks noChangeArrowheads="1"/>
        </xdr:cNvSpPr>
      </xdr:nvSpPr>
      <xdr:spPr bwMode="auto">
        <a:xfrm>
          <a:off x="42281475" y="9077325"/>
          <a:ext cx="4857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1533525</xdr:colOff>
      <xdr:row>11</xdr:row>
      <xdr:rowOff>152400</xdr:rowOff>
    </xdr:from>
    <xdr:to>
      <xdr:col>31</xdr:col>
      <xdr:colOff>1781175</xdr:colOff>
      <xdr:row>13</xdr:row>
      <xdr:rowOff>123825</xdr:rowOff>
    </xdr:to>
    <xdr:sp macro="" textlink="">
      <xdr:nvSpPr>
        <xdr:cNvPr id="153578" name="Rectangle 146"/>
        <xdr:cNvSpPr>
          <a:spLocks noChangeArrowheads="1"/>
        </xdr:cNvSpPr>
      </xdr:nvSpPr>
      <xdr:spPr bwMode="auto">
        <a:xfrm>
          <a:off x="42424350" y="6353175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95250</xdr:rowOff>
    </xdr:from>
    <xdr:to>
      <xdr:col>30</xdr:col>
      <xdr:colOff>238125</xdr:colOff>
      <xdr:row>14</xdr:row>
      <xdr:rowOff>66675</xdr:rowOff>
    </xdr:to>
    <xdr:sp macro="" textlink="">
      <xdr:nvSpPr>
        <xdr:cNvPr id="153579" name="Rectangle 152"/>
        <xdr:cNvSpPr>
          <a:spLocks noChangeArrowheads="1"/>
        </xdr:cNvSpPr>
      </xdr:nvSpPr>
      <xdr:spPr bwMode="auto">
        <a:xfrm>
          <a:off x="39690675" y="6791325"/>
          <a:ext cx="2381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33</xdr:col>
      <xdr:colOff>571500</xdr:colOff>
      <xdr:row>12</xdr:row>
      <xdr:rowOff>123825</xdr:rowOff>
    </xdr:from>
    <xdr:to>
      <xdr:col>34</xdr:col>
      <xdr:colOff>314325</xdr:colOff>
      <xdr:row>13</xdr:row>
      <xdr:rowOff>9525</xdr:rowOff>
    </xdr:to>
    <xdr:sp macro="" textlink="">
      <xdr:nvSpPr>
        <xdr:cNvPr id="153580" name="Rectangle 154"/>
        <xdr:cNvSpPr>
          <a:spLocks noChangeArrowheads="1"/>
        </xdr:cNvSpPr>
      </xdr:nvSpPr>
      <xdr:spPr bwMode="auto">
        <a:xfrm>
          <a:off x="44310300" y="6572250"/>
          <a:ext cx="1152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1228725</xdr:colOff>
      <xdr:row>19</xdr:row>
      <xdr:rowOff>104775</xdr:rowOff>
    </xdr:from>
    <xdr:to>
      <xdr:col>34</xdr:col>
      <xdr:colOff>1476375</xdr:colOff>
      <xdr:row>21</xdr:row>
      <xdr:rowOff>76200</xdr:rowOff>
    </xdr:to>
    <xdr:sp macro="" textlink="">
      <xdr:nvSpPr>
        <xdr:cNvPr id="153581" name="Rectangle 155"/>
        <xdr:cNvSpPr>
          <a:spLocks noChangeArrowheads="1"/>
        </xdr:cNvSpPr>
      </xdr:nvSpPr>
      <xdr:spPr bwMode="auto">
        <a:xfrm>
          <a:off x="46377225" y="8286750"/>
          <a:ext cx="133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1133475</xdr:colOff>
      <xdr:row>22</xdr:row>
      <xdr:rowOff>152400</xdr:rowOff>
    </xdr:from>
    <xdr:to>
      <xdr:col>35</xdr:col>
      <xdr:colOff>342900</xdr:colOff>
      <xdr:row>24</xdr:row>
      <xdr:rowOff>95250</xdr:rowOff>
    </xdr:to>
    <xdr:sp macro="" textlink="">
      <xdr:nvSpPr>
        <xdr:cNvPr id="153582" name="Rectangle 156"/>
        <xdr:cNvSpPr>
          <a:spLocks noChangeArrowheads="1"/>
        </xdr:cNvSpPr>
      </xdr:nvSpPr>
      <xdr:spPr bwMode="auto">
        <a:xfrm>
          <a:off x="46281975" y="9077325"/>
          <a:ext cx="5715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485775</xdr:colOff>
      <xdr:row>9</xdr:row>
      <xdr:rowOff>152400</xdr:rowOff>
    </xdr:from>
    <xdr:to>
      <xdr:col>34</xdr:col>
      <xdr:colOff>1485900</xdr:colOff>
      <xdr:row>11</xdr:row>
      <xdr:rowOff>95250</xdr:rowOff>
    </xdr:to>
    <xdr:sp macro="" textlink="">
      <xdr:nvSpPr>
        <xdr:cNvPr id="153583" name="Rectangle 157"/>
        <xdr:cNvSpPr>
          <a:spLocks noChangeArrowheads="1"/>
        </xdr:cNvSpPr>
      </xdr:nvSpPr>
      <xdr:spPr bwMode="auto">
        <a:xfrm>
          <a:off x="45634275" y="5857875"/>
          <a:ext cx="8763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1533525</xdr:colOff>
      <xdr:row>11</xdr:row>
      <xdr:rowOff>152400</xdr:rowOff>
    </xdr:from>
    <xdr:to>
      <xdr:col>34</xdr:col>
      <xdr:colOff>1781175</xdr:colOff>
      <xdr:row>13</xdr:row>
      <xdr:rowOff>123825</xdr:rowOff>
    </xdr:to>
    <xdr:sp macro="" textlink="">
      <xdr:nvSpPr>
        <xdr:cNvPr id="153584" name="Rectangle 158"/>
        <xdr:cNvSpPr>
          <a:spLocks noChangeArrowheads="1"/>
        </xdr:cNvSpPr>
      </xdr:nvSpPr>
      <xdr:spPr bwMode="auto">
        <a:xfrm>
          <a:off x="46510575" y="6353175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1228725</xdr:colOff>
      <xdr:row>19</xdr:row>
      <xdr:rowOff>104775</xdr:rowOff>
    </xdr:from>
    <xdr:to>
      <xdr:col>76</xdr:col>
      <xdr:colOff>1476375</xdr:colOff>
      <xdr:row>21</xdr:row>
      <xdr:rowOff>76200</xdr:rowOff>
    </xdr:to>
    <xdr:sp macro="" textlink="">
      <xdr:nvSpPr>
        <xdr:cNvPr id="153585" name="Rectangle 169"/>
        <xdr:cNvSpPr>
          <a:spLocks noChangeArrowheads="1"/>
        </xdr:cNvSpPr>
      </xdr:nvSpPr>
      <xdr:spPr bwMode="auto">
        <a:xfrm>
          <a:off x="103460550" y="828675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1133475</xdr:colOff>
      <xdr:row>22</xdr:row>
      <xdr:rowOff>152400</xdr:rowOff>
    </xdr:from>
    <xdr:to>
      <xdr:col>77</xdr:col>
      <xdr:colOff>342900</xdr:colOff>
      <xdr:row>24</xdr:row>
      <xdr:rowOff>95250</xdr:rowOff>
    </xdr:to>
    <xdr:sp macro="" textlink="">
      <xdr:nvSpPr>
        <xdr:cNvPr id="153586" name="Rectangle 170"/>
        <xdr:cNvSpPr>
          <a:spLocks noChangeArrowheads="1"/>
        </xdr:cNvSpPr>
      </xdr:nvSpPr>
      <xdr:spPr bwMode="auto">
        <a:xfrm>
          <a:off x="103460550" y="9077325"/>
          <a:ext cx="3429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76</xdr:col>
      <xdr:colOff>1533525</xdr:colOff>
      <xdr:row>11</xdr:row>
      <xdr:rowOff>152400</xdr:rowOff>
    </xdr:from>
    <xdr:to>
      <xdr:col>76</xdr:col>
      <xdr:colOff>1781175</xdr:colOff>
      <xdr:row>13</xdr:row>
      <xdr:rowOff>123825</xdr:rowOff>
    </xdr:to>
    <xdr:sp macro="" textlink="">
      <xdr:nvSpPr>
        <xdr:cNvPr id="153587" name="Rectangle 172"/>
        <xdr:cNvSpPr>
          <a:spLocks noChangeArrowheads="1"/>
        </xdr:cNvSpPr>
      </xdr:nvSpPr>
      <xdr:spPr bwMode="auto">
        <a:xfrm>
          <a:off x="103460550" y="6353175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190500</xdr:rowOff>
    </xdr:from>
    <xdr:to>
      <xdr:col>30</xdr:col>
      <xdr:colOff>238125</xdr:colOff>
      <xdr:row>18</xdr:row>
      <xdr:rowOff>228600</xdr:rowOff>
    </xdr:to>
    <xdr:sp macro="" textlink="">
      <xdr:nvSpPr>
        <xdr:cNvPr id="153588" name="Rectangle 10"/>
        <xdr:cNvSpPr>
          <a:spLocks noChangeArrowheads="1"/>
        </xdr:cNvSpPr>
      </xdr:nvSpPr>
      <xdr:spPr bwMode="auto">
        <a:xfrm>
          <a:off x="39690675" y="787717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153589" name="Rectangle 212"/>
        <xdr:cNvSpPr>
          <a:spLocks noChangeArrowheads="1"/>
        </xdr:cNvSpPr>
      </xdr:nvSpPr>
      <xdr:spPr bwMode="auto">
        <a:xfrm>
          <a:off x="107994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12</xdr:row>
      <xdr:rowOff>200025</xdr:rowOff>
    </xdr:from>
    <xdr:to>
      <xdr:col>81</xdr:col>
      <xdr:colOff>47625</xdr:colOff>
      <xdr:row>13</xdr:row>
      <xdr:rowOff>152400</xdr:rowOff>
    </xdr:to>
    <xdr:sp macro="" textlink="">
      <xdr:nvSpPr>
        <xdr:cNvPr id="153590" name="Rectangle 212"/>
        <xdr:cNvSpPr>
          <a:spLocks noChangeArrowheads="1"/>
        </xdr:cNvSpPr>
      </xdr:nvSpPr>
      <xdr:spPr bwMode="auto">
        <a:xfrm>
          <a:off x="107994450" y="66484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0</xdr:colOff>
      <xdr:row>18</xdr:row>
      <xdr:rowOff>200025</xdr:rowOff>
    </xdr:from>
    <xdr:to>
      <xdr:col>81</xdr:col>
      <xdr:colOff>66675</xdr:colOff>
      <xdr:row>19</xdr:row>
      <xdr:rowOff>152400</xdr:rowOff>
    </xdr:to>
    <xdr:sp macro="" textlink="">
      <xdr:nvSpPr>
        <xdr:cNvPr id="153591" name="Rectangle 212"/>
        <xdr:cNvSpPr>
          <a:spLocks noChangeArrowheads="1"/>
        </xdr:cNvSpPr>
      </xdr:nvSpPr>
      <xdr:spPr bwMode="auto">
        <a:xfrm>
          <a:off x="107994450" y="8134350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1076325</xdr:colOff>
      <xdr:row>29</xdr:row>
      <xdr:rowOff>200025</xdr:rowOff>
    </xdr:from>
    <xdr:to>
      <xdr:col>18</xdr:col>
      <xdr:colOff>0</xdr:colOff>
      <xdr:row>30</xdr:row>
      <xdr:rowOff>238125</xdr:rowOff>
    </xdr:to>
    <xdr:sp macro="" textlink="">
      <xdr:nvSpPr>
        <xdr:cNvPr id="153592" name="Rectangle 10"/>
        <xdr:cNvSpPr>
          <a:spLocks noChangeArrowheads="1"/>
        </xdr:cNvSpPr>
      </xdr:nvSpPr>
      <xdr:spPr bwMode="auto">
        <a:xfrm>
          <a:off x="23183850" y="10858500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1066800</xdr:colOff>
      <xdr:row>27</xdr:row>
      <xdr:rowOff>190500</xdr:rowOff>
    </xdr:from>
    <xdr:to>
      <xdr:col>18</xdr:col>
      <xdr:colOff>0</xdr:colOff>
      <xdr:row>28</xdr:row>
      <xdr:rowOff>238125</xdr:rowOff>
    </xdr:to>
    <xdr:sp macro="" textlink="">
      <xdr:nvSpPr>
        <xdr:cNvPr id="153593" name="Rectangle 10"/>
        <xdr:cNvSpPr>
          <a:spLocks noChangeArrowheads="1"/>
        </xdr:cNvSpPr>
      </xdr:nvSpPr>
      <xdr:spPr bwMode="auto">
        <a:xfrm>
          <a:off x="23174325" y="10353675"/>
          <a:ext cx="2857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28575</xdr:colOff>
      <xdr:row>8</xdr:row>
      <xdr:rowOff>190500</xdr:rowOff>
    </xdr:to>
    <xdr:sp macro="" textlink="">
      <xdr:nvSpPr>
        <xdr:cNvPr id="153594" name="Rectangle 212"/>
        <xdr:cNvSpPr>
          <a:spLocks noChangeArrowheads="1"/>
        </xdr:cNvSpPr>
      </xdr:nvSpPr>
      <xdr:spPr bwMode="auto">
        <a:xfrm>
          <a:off x="111633000" y="54197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942975</xdr:colOff>
      <xdr:row>12</xdr:row>
      <xdr:rowOff>19050</xdr:rowOff>
    </xdr:from>
    <xdr:to>
      <xdr:col>83</xdr:col>
      <xdr:colOff>1114425</xdr:colOff>
      <xdr:row>12</xdr:row>
      <xdr:rowOff>228600</xdr:rowOff>
    </xdr:to>
    <xdr:sp macro="" textlink="">
      <xdr:nvSpPr>
        <xdr:cNvPr id="153595" name="Rectangle 212"/>
        <xdr:cNvSpPr>
          <a:spLocks noChangeArrowheads="1"/>
        </xdr:cNvSpPr>
      </xdr:nvSpPr>
      <xdr:spPr bwMode="auto">
        <a:xfrm>
          <a:off x="111547275" y="6467475"/>
          <a:ext cx="171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1038225</xdr:colOff>
      <xdr:row>18</xdr:row>
      <xdr:rowOff>200025</xdr:rowOff>
    </xdr:from>
    <xdr:to>
      <xdr:col>84</xdr:col>
      <xdr:colOff>66675</xdr:colOff>
      <xdr:row>19</xdr:row>
      <xdr:rowOff>152400</xdr:rowOff>
    </xdr:to>
    <xdr:sp macro="" textlink="">
      <xdr:nvSpPr>
        <xdr:cNvPr id="153596" name="Rectangle 212"/>
        <xdr:cNvSpPr>
          <a:spLocks noChangeArrowheads="1"/>
        </xdr:cNvSpPr>
      </xdr:nvSpPr>
      <xdr:spPr bwMode="auto">
        <a:xfrm>
          <a:off x="111642525" y="8134350"/>
          <a:ext cx="1809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36</xdr:row>
      <xdr:rowOff>0</xdr:rowOff>
    </xdr:from>
    <xdr:to>
      <xdr:col>33</xdr:col>
      <xdr:colOff>400050</xdr:colOff>
      <xdr:row>36</xdr:row>
      <xdr:rowOff>285750</xdr:rowOff>
    </xdr:to>
    <xdr:sp macro="" textlink="">
      <xdr:nvSpPr>
        <xdr:cNvPr id="153597" name="Rectangle 10"/>
        <xdr:cNvSpPr>
          <a:spLocks noChangeArrowheads="1"/>
        </xdr:cNvSpPr>
      </xdr:nvSpPr>
      <xdr:spPr bwMode="auto">
        <a:xfrm>
          <a:off x="43738800" y="1241107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400050</xdr:colOff>
      <xdr:row>36</xdr:row>
      <xdr:rowOff>285750</xdr:rowOff>
    </xdr:to>
    <xdr:sp macro="" textlink="">
      <xdr:nvSpPr>
        <xdr:cNvPr id="153598" name="Rectangle 10"/>
        <xdr:cNvSpPr>
          <a:spLocks noChangeArrowheads="1"/>
        </xdr:cNvSpPr>
      </xdr:nvSpPr>
      <xdr:spPr bwMode="auto">
        <a:xfrm>
          <a:off x="41148000" y="1241107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1219200</xdr:colOff>
      <xdr:row>10</xdr:row>
      <xdr:rowOff>200025</xdr:rowOff>
    </xdr:from>
    <xdr:to>
      <xdr:col>36</xdr:col>
      <xdr:colOff>0</xdr:colOff>
      <xdr:row>11</xdr:row>
      <xdr:rowOff>238125</xdr:rowOff>
    </xdr:to>
    <xdr:sp macro="" textlink="">
      <xdr:nvSpPr>
        <xdr:cNvPr id="153599" name="Rectangle 10"/>
        <xdr:cNvSpPr>
          <a:spLocks noChangeArrowheads="1"/>
        </xdr:cNvSpPr>
      </xdr:nvSpPr>
      <xdr:spPr bwMode="auto">
        <a:xfrm>
          <a:off x="47729775" y="6153150"/>
          <a:ext cx="1714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1190625</xdr:colOff>
      <xdr:row>12</xdr:row>
      <xdr:rowOff>228600</xdr:rowOff>
    </xdr:from>
    <xdr:to>
      <xdr:col>36</xdr:col>
      <xdr:colOff>0</xdr:colOff>
      <xdr:row>14</xdr:row>
      <xdr:rowOff>9525</xdr:rowOff>
    </xdr:to>
    <xdr:sp macro="" textlink="">
      <xdr:nvSpPr>
        <xdr:cNvPr id="153600" name="Rectangle 10"/>
        <xdr:cNvSpPr>
          <a:spLocks noChangeArrowheads="1"/>
        </xdr:cNvSpPr>
      </xdr:nvSpPr>
      <xdr:spPr bwMode="auto">
        <a:xfrm>
          <a:off x="47701200" y="6677025"/>
          <a:ext cx="2000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1209675</xdr:colOff>
      <xdr:row>17</xdr:row>
      <xdr:rowOff>190500</xdr:rowOff>
    </xdr:from>
    <xdr:to>
      <xdr:col>36</xdr:col>
      <xdr:colOff>0</xdr:colOff>
      <xdr:row>18</xdr:row>
      <xdr:rowOff>228600</xdr:rowOff>
    </xdr:to>
    <xdr:sp macro="" textlink="">
      <xdr:nvSpPr>
        <xdr:cNvPr id="153601" name="Rectangle 10"/>
        <xdr:cNvSpPr>
          <a:spLocks noChangeArrowheads="1"/>
        </xdr:cNvSpPr>
      </xdr:nvSpPr>
      <xdr:spPr bwMode="auto">
        <a:xfrm>
          <a:off x="47720250" y="7877175"/>
          <a:ext cx="1809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1228725</xdr:colOff>
      <xdr:row>20</xdr:row>
      <xdr:rowOff>219075</xdr:rowOff>
    </xdr:from>
    <xdr:to>
      <xdr:col>36</xdr:col>
      <xdr:colOff>0</xdr:colOff>
      <xdr:row>21</xdr:row>
      <xdr:rowOff>247650</xdr:rowOff>
    </xdr:to>
    <xdr:sp macro="" textlink="">
      <xdr:nvSpPr>
        <xdr:cNvPr id="153602" name="Rectangle 10"/>
        <xdr:cNvSpPr>
          <a:spLocks noChangeArrowheads="1"/>
        </xdr:cNvSpPr>
      </xdr:nvSpPr>
      <xdr:spPr bwMode="auto">
        <a:xfrm>
          <a:off x="47739300" y="86487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1219200</xdr:colOff>
      <xdr:row>22</xdr:row>
      <xdr:rowOff>228600</xdr:rowOff>
    </xdr:from>
    <xdr:to>
      <xdr:col>36</xdr:col>
      <xdr:colOff>0</xdr:colOff>
      <xdr:row>24</xdr:row>
      <xdr:rowOff>9525</xdr:rowOff>
    </xdr:to>
    <xdr:sp macro="" textlink="">
      <xdr:nvSpPr>
        <xdr:cNvPr id="153603" name="Rectangle 10"/>
        <xdr:cNvSpPr>
          <a:spLocks noChangeArrowheads="1"/>
        </xdr:cNvSpPr>
      </xdr:nvSpPr>
      <xdr:spPr bwMode="auto">
        <a:xfrm>
          <a:off x="47729775" y="9153525"/>
          <a:ext cx="1714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1219200</xdr:colOff>
      <xdr:row>24</xdr:row>
      <xdr:rowOff>219075</xdr:rowOff>
    </xdr:from>
    <xdr:to>
      <xdr:col>36</xdr:col>
      <xdr:colOff>0</xdr:colOff>
      <xdr:row>25</xdr:row>
      <xdr:rowOff>247650</xdr:rowOff>
    </xdr:to>
    <xdr:sp macro="" textlink="">
      <xdr:nvSpPr>
        <xdr:cNvPr id="153604" name="Rectangle 10"/>
        <xdr:cNvSpPr>
          <a:spLocks noChangeArrowheads="1"/>
        </xdr:cNvSpPr>
      </xdr:nvSpPr>
      <xdr:spPr bwMode="auto">
        <a:xfrm>
          <a:off x="47729775" y="9639300"/>
          <a:ext cx="1714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1209675</xdr:colOff>
      <xdr:row>29</xdr:row>
      <xdr:rowOff>238125</xdr:rowOff>
    </xdr:from>
    <xdr:to>
      <xdr:col>36</xdr:col>
      <xdr:colOff>0</xdr:colOff>
      <xdr:row>31</xdr:row>
      <xdr:rowOff>19050</xdr:rowOff>
    </xdr:to>
    <xdr:sp macro="" textlink="">
      <xdr:nvSpPr>
        <xdr:cNvPr id="153605" name="Rectangle 10"/>
        <xdr:cNvSpPr>
          <a:spLocks noChangeArrowheads="1"/>
        </xdr:cNvSpPr>
      </xdr:nvSpPr>
      <xdr:spPr bwMode="auto">
        <a:xfrm>
          <a:off x="47720250" y="10896600"/>
          <a:ext cx="1809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1219200</xdr:colOff>
      <xdr:row>30</xdr:row>
      <xdr:rowOff>219075</xdr:rowOff>
    </xdr:from>
    <xdr:to>
      <xdr:col>36</xdr:col>
      <xdr:colOff>0</xdr:colOff>
      <xdr:row>31</xdr:row>
      <xdr:rowOff>247650</xdr:rowOff>
    </xdr:to>
    <xdr:sp macro="" textlink="">
      <xdr:nvSpPr>
        <xdr:cNvPr id="153606" name="Rectangle 10"/>
        <xdr:cNvSpPr>
          <a:spLocks noChangeArrowheads="1"/>
        </xdr:cNvSpPr>
      </xdr:nvSpPr>
      <xdr:spPr bwMode="auto">
        <a:xfrm>
          <a:off x="47729775" y="11125200"/>
          <a:ext cx="1714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07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153608" name="Rectangle 212"/>
        <xdr:cNvSpPr>
          <a:spLocks noChangeArrowheads="1"/>
        </xdr:cNvSpPr>
      </xdr:nvSpPr>
      <xdr:spPr bwMode="auto">
        <a:xfrm>
          <a:off x="104489250" y="5419725"/>
          <a:ext cx="3533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09" name="Rectangle 212"/>
        <xdr:cNvSpPr>
          <a:spLocks noChangeArrowheads="1"/>
        </xdr:cNvSpPr>
      </xdr:nvSpPr>
      <xdr:spPr bwMode="auto">
        <a:xfrm>
          <a:off x="104565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12</xdr:row>
      <xdr:rowOff>200025</xdr:rowOff>
    </xdr:from>
    <xdr:to>
      <xdr:col>78</xdr:col>
      <xdr:colOff>47625</xdr:colOff>
      <xdr:row>13</xdr:row>
      <xdr:rowOff>152400</xdr:rowOff>
    </xdr:to>
    <xdr:sp macro="" textlink="">
      <xdr:nvSpPr>
        <xdr:cNvPr id="153610" name="Rectangle 212"/>
        <xdr:cNvSpPr>
          <a:spLocks noChangeArrowheads="1"/>
        </xdr:cNvSpPr>
      </xdr:nvSpPr>
      <xdr:spPr bwMode="auto">
        <a:xfrm>
          <a:off x="104565450" y="66484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18</xdr:row>
      <xdr:rowOff>200025</xdr:rowOff>
    </xdr:from>
    <xdr:to>
      <xdr:col>78</xdr:col>
      <xdr:colOff>66675</xdr:colOff>
      <xdr:row>19</xdr:row>
      <xdr:rowOff>152400</xdr:rowOff>
    </xdr:to>
    <xdr:sp macro="" textlink="">
      <xdr:nvSpPr>
        <xdr:cNvPr id="153611" name="Rectangle 212"/>
        <xdr:cNvSpPr>
          <a:spLocks noChangeArrowheads="1"/>
        </xdr:cNvSpPr>
      </xdr:nvSpPr>
      <xdr:spPr bwMode="auto">
        <a:xfrm>
          <a:off x="104565450" y="8134350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153612" name="Rectangle 212"/>
        <xdr:cNvSpPr>
          <a:spLocks noChangeArrowheads="1"/>
        </xdr:cNvSpPr>
      </xdr:nvSpPr>
      <xdr:spPr bwMode="auto">
        <a:xfrm>
          <a:off x="107994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942975</xdr:colOff>
      <xdr:row>12</xdr:row>
      <xdr:rowOff>19050</xdr:rowOff>
    </xdr:from>
    <xdr:to>
      <xdr:col>80</xdr:col>
      <xdr:colOff>923925</xdr:colOff>
      <xdr:row>12</xdr:row>
      <xdr:rowOff>228600</xdr:rowOff>
    </xdr:to>
    <xdr:sp macro="" textlink="">
      <xdr:nvSpPr>
        <xdr:cNvPr id="153613" name="Rectangle 212"/>
        <xdr:cNvSpPr>
          <a:spLocks noChangeArrowheads="1"/>
        </xdr:cNvSpPr>
      </xdr:nvSpPr>
      <xdr:spPr bwMode="auto">
        <a:xfrm>
          <a:off x="107965875" y="64674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1038225</xdr:colOff>
      <xdr:row>18</xdr:row>
      <xdr:rowOff>200025</xdr:rowOff>
    </xdr:from>
    <xdr:to>
      <xdr:col>81</xdr:col>
      <xdr:colOff>66675</xdr:colOff>
      <xdr:row>19</xdr:row>
      <xdr:rowOff>152400</xdr:rowOff>
    </xdr:to>
    <xdr:sp macro="" textlink="">
      <xdr:nvSpPr>
        <xdr:cNvPr id="153614" name="Rectangle 212"/>
        <xdr:cNvSpPr>
          <a:spLocks noChangeArrowheads="1"/>
        </xdr:cNvSpPr>
      </xdr:nvSpPr>
      <xdr:spPr bwMode="auto">
        <a:xfrm>
          <a:off x="107994450" y="8134350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153615" name="Rectangle 212"/>
        <xdr:cNvSpPr>
          <a:spLocks noChangeArrowheads="1"/>
        </xdr:cNvSpPr>
      </xdr:nvSpPr>
      <xdr:spPr bwMode="auto">
        <a:xfrm>
          <a:off x="107994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965200</xdr:colOff>
      <xdr:row>21</xdr:row>
      <xdr:rowOff>190500</xdr:rowOff>
    </xdr:from>
    <xdr:to>
      <xdr:col>87</xdr:col>
      <xdr:colOff>195490</xdr:colOff>
      <xdr:row>22</xdr:row>
      <xdr:rowOff>226332</xdr:rowOff>
    </xdr:to>
    <xdr:sp macro="" textlink="">
      <xdr:nvSpPr>
        <xdr:cNvPr id="53" name="Rectangle 10"/>
        <xdr:cNvSpPr>
          <a:spLocks noChangeArrowheads="1"/>
        </xdr:cNvSpPr>
      </xdr:nvSpPr>
      <xdr:spPr bwMode="auto">
        <a:xfrm>
          <a:off x="107048300" y="85471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*</a:t>
          </a:r>
        </a:p>
      </xdr:txBody>
    </xdr:sp>
    <xdr:clientData/>
  </xdr:twoCellAnchor>
  <xdr:twoCellAnchor>
    <xdr:from>
      <xdr:col>86</xdr:col>
      <xdr:colOff>977900</xdr:colOff>
      <xdr:row>18</xdr:row>
      <xdr:rowOff>190500</xdr:rowOff>
    </xdr:from>
    <xdr:to>
      <xdr:col>87</xdr:col>
      <xdr:colOff>208190</xdr:colOff>
      <xdr:row>19</xdr:row>
      <xdr:rowOff>226332</xdr:rowOff>
    </xdr:to>
    <xdr:sp macro="" textlink="">
      <xdr:nvSpPr>
        <xdr:cNvPr id="54" name="Rectangle 10"/>
        <xdr:cNvSpPr>
          <a:spLocks noChangeArrowheads="1"/>
        </xdr:cNvSpPr>
      </xdr:nvSpPr>
      <xdr:spPr bwMode="auto">
        <a:xfrm>
          <a:off x="57721500" y="77851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*</a:t>
          </a:r>
        </a:p>
      </xdr:txBody>
    </xdr:sp>
    <xdr:clientData/>
  </xdr:twoCellAnchor>
  <xdr:twoCellAnchor>
    <xdr:from>
      <xdr:col>86</xdr:col>
      <xdr:colOff>990600</xdr:colOff>
      <xdr:row>13</xdr:row>
      <xdr:rowOff>190500</xdr:rowOff>
    </xdr:from>
    <xdr:to>
      <xdr:col>87</xdr:col>
      <xdr:colOff>220890</xdr:colOff>
      <xdr:row>14</xdr:row>
      <xdr:rowOff>226332</xdr:rowOff>
    </xdr:to>
    <xdr:sp macro="" textlink="">
      <xdr:nvSpPr>
        <xdr:cNvPr id="55" name="Rectangle 10"/>
        <xdr:cNvSpPr>
          <a:spLocks noChangeArrowheads="1"/>
        </xdr:cNvSpPr>
      </xdr:nvSpPr>
      <xdr:spPr bwMode="auto">
        <a:xfrm>
          <a:off x="57734200" y="65151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*</a:t>
          </a:r>
        </a:p>
      </xdr:txBody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19" name="Rectangle 212"/>
        <xdr:cNvSpPr>
          <a:spLocks noChangeArrowheads="1"/>
        </xdr:cNvSpPr>
      </xdr:nvSpPr>
      <xdr:spPr bwMode="auto">
        <a:xfrm>
          <a:off x="104565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153620" name="Rectangle 212"/>
        <xdr:cNvSpPr>
          <a:spLocks noChangeArrowheads="1"/>
        </xdr:cNvSpPr>
      </xdr:nvSpPr>
      <xdr:spPr bwMode="auto">
        <a:xfrm>
          <a:off x="107994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1181100</xdr:colOff>
      <xdr:row>7</xdr:row>
      <xdr:rowOff>200025</xdr:rowOff>
    </xdr:from>
    <xdr:to>
      <xdr:col>39</xdr:col>
      <xdr:colOff>180975</xdr:colOff>
      <xdr:row>8</xdr:row>
      <xdr:rowOff>247650</xdr:rowOff>
    </xdr:to>
    <xdr:sp macro="" textlink="">
      <xdr:nvSpPr>
        <xdr:cNvPr id="153621" name="Rectangle 10"/>
        <xdr:cNvSpPr>
          <a:spLocks noChangeArrowheads="1"/>
        </xdr:cNvSpPr>
      </xdr:nvSpPr>
      <xdr:spPr bwMode="auto">
        <a:xfrm>
          <a:off x="47691675" y="5419725"/>
          <a:ext cx="47148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22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23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24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50</xdr:col>
      <xdr:colOff>1171575</xdr:colOff>
      <xdr:row>29</xdr:row>
      <xdr:rowOff>190500</xdr:rowOff>
    </xdr:from>
    <xdr:to>
      <xdr:col>72</xdr:col>
      <xdr:colOff>0</xdr:colOff>
      <xdr:row>30</xdr:row>
      <xdr:rowOff>228600</xdr:rowOff>
    </xdr:to>
    <xdr:sp macro="" textlink="">
      <xdr:nvSpPr>
        <xdr:cNvPr id="153625" name="Rectangle 10"/>
        <xdr:cNvSpPr>
          <a:spLocks noChangeArrowheads="1"/>
        </xdr:cNvSpPr>
      </xdr:nvSpPr>
      <xdr:spPr bwMode="auto">
        <a:xfrm>
          <a:off x="68846700" y="10848975"/>
          <a:ext cx="28679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48</xdr:col>
      <xdr:colOff>0</xdr:colOff>
      <xdr:row>7</xdr:row>
      <xdr:rowOff>200025</xdr:rowOff>
    </xdr:from>
    <xdr:to>
      <xdr:col>48</xdr:col>
      <xdr:colOff>28575</xdr:colOff>
      <xdr:row>8</xdr:row>
      <xdr:rowOff>190500</xdr:rowOff>
    </xdr:to>
    <xdr:sp macro="" textlink="">
      <xdr:nvSpPr>
        <xdr:cNvPr id="153626" name="Rectangle 212"/>
        <xdr:cNvSpPr>
          <a:spLocks noChangeArrowheads="1"/>
        </xdr:cNvSpPr>
      </xdr:nvSpPr>
      <xdr:spPr bwMode="auto">
        <a:xfrm>
          <a:off x="648938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27" name="Rectangle 212"/>
        <xdr:cNvSpPr>
          <a:spLocks noChangeArrowheads="1"/>
        </xdr:cNvSpPr>
      </xdr:nvSpPr>
      <xdr:spPr bwMode="auto">
        <a:xfrm>
          <a:off x="104565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153628" name="Rectangle 212"/>
        <xdr:cNvSpPr>
          <a:spLocks noChangeArrowheads="1"/>
        </xdr:cNvSpPr>
      </xdr:nvSpPr>
      <xdr:spPr bwMode="auto">
        <a:xfrm>
          <a:off x="107994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29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30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31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32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33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34" name="Rectangle 212"/>
        <xdr:cNvSpPr>
          <a:spLocks noChangeArrowheads="1"/>
        </xdr:cNvSpPr>
      </xdr:nvSpPr>
      <xdr:spPr bwMode="auto">
        <a:xfrm>
          <a:off x="97526475" y="5419725"/>
          <a:ext cx="3724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1228725</xdr:colOff>
      <xdr:row>19</xdr:row>
      <xdr:rowOff>104775</xdr:rowOff>
    </xdr:from>
    <xdr:to>
      <xdr:col>73</xdr:col>
      <xdr:colOff>1476375</xdr:colOff>
      <xdr:row>21</xdr:row>
      <xdr:rowOff>76200</xdr:rowOff>
    </xdr:to>
    <xdr:sp macro="" textlink="">
      <xdr:nvSpPr>
        <xdr:cNvPr id="153635" name="Rectangle 169"/>
        <xdr:cNvSpPr>
          <a:spLocks noChangeArrowheads="1"/>
        </xdr:cNvSpPr>
      </xdr:nvSpPr>
      <xdr:spPr bwMode="auto">
        <a:xfrm>
          <a:off x="99917250" y="828675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1533525</xdr:colOff>
      <xdr:row>11</xdr:row>
      <xdr:rowOff>152400</xdr:rowOff>
    </xdr:from>
    <xdr:to>
      <xdr:col>73</xdr:col>
      <xdr:colOff>1781175</xdr:colOff>
      <xdr:row>13</xdr:row>
      <xdr:rowOff>123825</xdr:rowOff>
    </xdr:to>
    <xdr:sp macro="" textlink="">
      <xdr:nvSpPr>
        <xdr:cNvPr id="153636" name="Rectangle 172"/>
        <xdr:cNvSpPr>
          <a:spLocks noChangeArrowheads="1"/>
        </xdr:cNvSpPr>
      </xdr:nvSpPr>
      <xdr:spPr bwMode="auto">
        <a:xfrm>
          <a:off x="99917250" y="6353175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37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38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39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40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41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42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43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44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45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981075</xdr:colOff>
      <xdr:row>12</xdr:row>
      <xdr:rowOff>228600</xdr:rowOff>
    </xdr:from>
    <xdr:to>
      <xdr:col>87</xdr:col>
      <xdr:colOff>209550</xdr:colOff>
      <xdr:row>14</xdr:row>
      <xdr:rowOff>9525</xdr:rowOff>
    </xdr:to>
    <xdr:sp macro="" textlink="">
      <xdr:nvSpPr>
        <xdr:cNvPr id="153646" name="Rectangle 10"/>
        <xdr:cNvSpPr>
          <a:spLocks noChangeArrowheads="1"/>
        </xdr:cNvSpPr>
      </xdr:nvSpPr>
      <xdr:spPr bwMode="auto">
        <a:xfrm>
          <a:off x="115090575" y="6677025"/>
          <a:ext cx="4000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1000125</xdr:colOff>
      <xdr:row>7</xdr:row>
      <xdr:rowOff>200025</xdr:rowOff>
    </xdr:from>
    <xdr:to>
      <xdr:col>87</xdr:col>
      <xdr:colOff>238125</xdr:colOff>
      <xdr:row>8</xdr:row>
      <xdr:rowOff>247650</xdr:rowOff>
    </xdr:to>
    <xdr:sp macro="" textlink="">
      <xdr:nvSpPr>
        <xdr:cNvPr id="153647" name="Rectangle 10"/>
        <xdr:cNvSpPr>
          <a:spLocks noChangeArrowheads="1"/>
        </xdr:cNvSpPr>
      </xdr:nvSpPr>
      <xdr:spPr bwMode="auto">
        <a:xfrm>
          <a:off x="115109625" y="5419725"/>
          <a:ext cx="4095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990600</xdr:colOff>
      <xdr:row>9</xdr:row>
      <xdr:rowOff>228600</xdr:rowOff>
    </xdr:from>
    <xdr:to>
      <xdr:col>87</xdr:col>
      <xdr:colOff>220890</xdr:colOff>
      <xdr:row>11</xdr:row>
      <xdr:rowOff>10432</xdr:rowOff>
    </xdr:to>
    <xdr:sp macro="" textlink="">
      <xdr:nvSpPr>
        <xdr:cNvPr id="92" name="Rectangle 10"/>
        <xdr:cNvSpPr>
          <a:spLocks noChangeArrowheads="1"/>
        </xdr:cNvSpPr>
      </xdr:nvSpPr>
      <xdr:spPr bwMode="auto">
        <a:xfrm>
          <a:off x="70434200" y="55372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*</a:t>
          </a:r>
        </a:p>
      </xdr:txBody>
    </xdr:sp>
    <xdr:clientData/>
  </xdr:twoCellAnchor>
  <xdr:twoCellAnchor>
    <xdr:from>
      <xdr:col>86</xdr:col>
      <xdr:colOff>952500</xdr:colOff>
      <xdr:row>21</xdr:row>
      <xdr:rowOff>203200</xdr:rowOff>
    </xdr:from>
    <xdr:to>
      <xdr:col>87</xdr:col>
      <xdr:colOff>182790</xdr:colOff>
      <xdr:row>22</xdr:row>
      <xdr:rowOff>239032</xdr:rowOff>
    </xdr:to>
    <xdr:sp macro="" textlink="">
      <xdr:nvSpPr>
        <xdr:cNvPr id="93" name="Rectangle 10"/>
        <xdr:cNvSpPr>
          <a:spLocks noChangeArrowheads="1"/>
        </xdr:cNvSpPr>
      </xdr:nvSpPr>
      <xdr:spPr bwMode="auto">
        <a:xfrm>
          <a:off x="70396100" y="85598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endParaRPr lang="en-US" sz="18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3650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3651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3652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53" name="Rectangle 212"/>
        <xdr:cNvSpPr>
          <a:spLocks noChangeArrowheads="1"/>
        </xdr:cNvSpPr>
      </xdr:nvSpPr>
      <xdr:spPr bwMode="auto">
        <a:xfrm>
          <a:off x="104565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153654" name="Rectangle 212"/>
        <xdr:cNvSpPr>
          <a:spLocks noChangeArrowheads="1"/>
        </xdr:cNvSpPr>
      </xdr:nvSpPr>
      <xdr:spPr bwMode="auto">
        <a:xfrm>
          <a:off x="107994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55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56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57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58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59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60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61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62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63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64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665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66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67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68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69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670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71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72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73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74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675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1000125</xdr:colOff>
      <xdr:row>7</xdr:row>
      <xdr:rowOff>200025</xdr:rowOff>
    </xdr:from>
    <xdr:to>
      <xdr:col>84</xdr:col>
      <xdr:colOff>238125</xdr:colOff>
      <xdr:row>8</xdr:row>
      <xdr:rowOff>247650</xdr:rowOff>
    </xdr:to>
    <xdr:sp macro="" textlink="">
      <xdr:nvSpPr>
        <xdr:cNvPr id="153676" name="Rectangle 10"/>
        <xdr:cNvSpPr>
          <a:spLocks noChangeArrowheads="1"/>
        </xdr:cNvSpPr>
      </xdr:nvSpPr>
      <xdr:spPr bwMode="auto">
        <a:xfrm>
          <a:off x="111604425" y="5419725"/>
          <a:ext cx="3905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56</xdr:col>
      <xdr:colOff>1054100</xdr:colOff>
      <xdr:row>16</xdr:row>
      <xdr:rowOff>190500</xdr:rowOff>
    </xdr:from>
    <xdr:to>
      <xdr:col>60</xdr:col>
      <xdr:colOff>177800</xdr:colOff>
      <xdr:row>17</xdr:row>
      <xdr:rowOff>239032</xdr:rowOff>
    </xdr:to>
    <xdr:sp macro="" textlink="">
      <xdr:nvSpPr>
        <xdr:cNvPr id="129" name="Rectangle 10"/>
        <xdr:cNvSpPr>
          <a:spLocks noChangeArrowheads="1"/>
        </xdr:cNvSpPr>
      </xdr:nvSpPr>
      <xdr:spPr bwMode="auto">
        <a:xfrm>
          <a:off x="64871600" y="7277100"/>
          <a:ext cx="393700" cy="302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*</a:t>
          </a:r>
        </a:p>
      </xdr:txBody>
    </xdr:sp>
    <xdr:clientData/>
  </xdr:twoCellAnchor>
  <xdr:twoCellAnchor>
    <xdr:from>
      <xdr:col>45</xdr:col>
      <xdr:colOff>0</xdr:colOff>
      <xdr:row>7</xdr:row>
      <xdr:rowOff>200025</xdr:rowOff>
    </xdr:from>
    <xdr:to>
      <xdr:col>45</xdr:col>
      <xdr:colOff>28575</xdr:colOff>
      <xdr:row>8</xdr:row>
      <xdr:rowOff>190500</xdr:rowOff>
    </xdr:to>
    <xdr:sp macro="" textlink="">
      <xdr:nvSpPr>
        <xdr:cNvPr id="153678" name="Rectangle 212"/>
        <xdr:cNvSpPr>
          <a:spLocks noChangeArrowheads="1"/>
        </xdr:cNvSpPr>
      </xdr:nvSpPr>
      <xdr:spPr bwMode="auto">
        <a:xfrm>
          <a:off x="607218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679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680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681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682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683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684" name="Rectangle 212"/>
        <xdr:cNvSpPr>
          <a:spLocks noChangeArrowheads="1"/>
        </xdr:cNvSpPr>
      </xdr:nvSpPr>
      <xdr:spPr bwMode="auto">
        <a:xfrm>
          <a:off x="85143975" y="5419725"/>
          <a:ext cx="12382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685" name="Rectangle 212"/>
        <xdr:cNvSpPr>
          <a:spLocks noChangeArrowheads="1"/>
        </xdr:cNvSpPr>
      </xdr:nvSpPr>
      <xdr:spPr bwMode="auto">
        <a:xfrm>
          <a:off x="85143975" y="5419725"/>
          <a:ext cx="12382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686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687" name="Rectangle 212"/>
        <xdr:cNvSpPr>
          <a:spLocks noChangeArrowheads="1"/>
        </xdr:cNvSpPr>
      </xdr:nvSpPr>
      <xdr:spPr bwMode="auto">
        <a:xfrm>
          <a:off x="85143975" y="5419725"/>
          <a:ext cx="12382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688" name="Rectangle 212"/>
        <xdr:cNvSpPr>
          <a:spLocks noChangeArrowheads="1"/>
        </xdr:cNvSpPr>
      </xdr:nvSpPr>
      <xdr:spPr bwMode="auto">
        <a:xfrm>
          <a:off x="85143975" y="5419725"/>
          <a:ext cx="12382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689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690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691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692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693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694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695" name="Rectangle 212"/>
        <xdr:cNvSpPr>
          <a:spLocks noChangeArrowheads="1"/>
        </xdr:cNvSpPr>
      </xdr:nvSpPr>
      <xdr:spPr bwMode="auto">
        <a:xfrm>
          <a:off x="9324022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696" name="Rectangle 212"/>
        <xdr:cNvSpPr>
          <a:spLocks noChangeArrowheads="1"/>
        </xdr:cNvSpPr>
      </xdr:nvSpPr>
      <xdr:spPr bwMode="auto">
        <a:xfrm>
          <a:off x="9324022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697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698" name="Rectangle 212"/>
        <xdr:cNvSpPr>
          <a:spLocks noChangeArrowheads="1"/>
        </xdr:cNvSpPr>
      </xdr:nvSpPr>
      <xdr:spPr bwMode="auto">
        <a:xfrm>
          <a:off x="9324022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699" name="Rectangle 212"/>
        <xdr:cNvSpPr>
          <a:spLocks noChangeArrowheads="1"/>
        </xdr:cNvSpPr>
      </xdr:nvSpPr>
      <xdr:spPr bwMode="auto">
        <a:xfrm>
          <a:off x="9324022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700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701" name="Rectangle 212"/>
        <xdr:cNvSpPr>
          <a:spLocks noChangeArrowheads="1"/>
        </xdr:cNvSpPr>
      </xdr:nvSpPr>
      <xdr:spPr bwMode="auto">
        <a:xfrm>
          <a:off x="9324022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702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703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704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705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706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707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708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09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10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11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12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13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714" name="Rectangle 212"/>
        <xdr:cNvSpPr>
          <a:spLocks noChangeArrowheads="1"/>
        </xdr:cNvSpPr>
      </xdr:nvSpPr>
      <xdr:spPr bwMode="auto">
        <a:xfrm>
          <a:off x="9728835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715" name="Rectangle 212"/>
        <xdr:cNvSpPr>
          <a:spLocks noChangeArrowheads="1"/>
        </xdr:cNvSpPr>
      </xdr:nvSpPr>
      <xdr:spPr bwMode="auto">
        <a:xfrm>
          <a:off x="9728835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16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717" name="Rectangle 212"/>
        <xdr:cNvSpPr>
          <a:spLocks noChangeArrowheads="1"/>
        </xdr:cNvSpPr>
      </xdr:nvSpPr>
      <xdr:spPr bwMode="auto">
        <a:xfrm>
          <a:off x="9728835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718" name="Rectangle 212"/>
        <xdr:cNvSpPr>
          <a:spLocks noChangeArrowheads="1"/>
        </xdr:cNvSpPr>
      </xdr:nvSpPr>
      <xdr:spPr bwMode="auto">
        <a:xfrm>
          <a:off x="9728835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19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0</xdr:colOff>
      <xdr:row>8</xdr:row>
      <xdr:rowOff>190500</xdr:rowOff>
    </xdr:to>
    <xdr:sp macro="" textlink="">
      <xdr:nvSpPr>
        <xdr:cNvPr id="153720" name="Rectangle 212"/>
        <xdr:cNvSpPr>
          <a:spLocks noChangeArrowheads="1"/>
        </xdr:cNvSpPr>
      </xdr:nvSpPr>
      <xdr:spPr bwMode="auto">
        <a:xfrm>
          <a:off x="9728835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21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22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23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24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25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26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27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728" name="Rectangle 212"/>
        <xdr:cNvSpPr>
          <a:spLocks noChangeArrowheads="1"/>
        </xdr:cNvSpPr>
      </xdr:nvSpPr>
      <xdr:spPr bwMode="auto">
        <a:xfrm>
          <a:off x="104565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153729" name="Rectangle 212"/>
        <xdr:cNvSpPr>
          <a:spLocks noChangeArrowheads="1"/>
        </xdr:cNvSpPr>
      </xdr:nvSpPr>
      <xdr:spPr bwMode="auto">
        <a:xfrm>
          <a:off x="107994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30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31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732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733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34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735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36" name="Rectangle 212"/>
        <xdr:cNvSpPr>
          <a:spLocks noChangeArrowheads="1"/>
        </xdr:cNvSpPr>
      </xdr:nvSpPr>
      <xdr:spPr bwMode="auto">
        <a:xfrm>
          <a:off x="93478350" y="5419725"/>
          <a:ext cx="777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37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38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39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40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741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42" name="Rectangle 212"/>
        <xdr:cNvSpPr>
          <a:spLocks noChangeArrowheads="1"/>
        </xdr:cNvSpPr>
      </xdr:nvSpPr>
      <xdr:spPr bwMode="auto">
        <a:xfrm>
          <a:off x="93478350" y="5419725"/>
          <a:ext cx="777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43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44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45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46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47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48" name="Rectangle 212"/>
        <xdr:cNvSpPr>
          <a:spLocks noChangeArrowheads="1"/>
        </xdr:cNvSpPr>
      </xdr:nvSpPr>
      <xdr:spPr bwMode="auto">
        <a:xfrm>
          <a:off x="93478350" y="5419725"/>
          <a:ext cx="407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49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50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51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52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53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54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55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56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57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1000125</xdr:colOff>
      <xdr:row>7</xdr:row>
      <xdr:rowOff>200025</xdr:rowOff>
    </xdr:from>
    <xdr:to>
      <xdr:col>84</xdr:col>
      <xdr:colOff>238125</xdr:colOff>
      <xdr:row>8</xdr:row>
      <xdr:rowOff>247650</xdr:rowOff>
    </xdr:to>
    <xdr:sp macro="" textlink="">
      <xdr:nvSpPr>
        <xdr:cNvPr id="153758" name="Rectangle 10"/>
        <xdr:cNvSpPr>
          <a:spLocks noChangeArrowheads="1"/>
        </xdr:cNvSpPr>
      </xdr:nvSpPr>
      <xdr:spPr bwMode="auto">
        <a:xfrm>
          <a:off x="111604425" y="5419725"/>
          <a:ext cx="3905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59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760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61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62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63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64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65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66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67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68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69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70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771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72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73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74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75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776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77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78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79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80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781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1000125</xdr:colOff>
      <xdr:row>7</xdr:row>
      <xdr:rowOff>200025</xdr:rowOff>
    </xdr:from>
    <xdr:to>
      <xdr:col>81</xdr:col>
      <xdr:colOff>238125</xdr:colOff>
      <xdr:row>8</xdr:row>
      <xdr:rowOff>247650</xdr:rowOff>
    </xdr:to>
    <xdr:sp macro="" textlink="">
      <xdr:nvSpPr>
        <xdr:cNvPr id="153782" name="Rectangle 10"/>
        <xdr:cNvSpPr>
          <a:spLocks noChangeArrowheads="1"/>
        </xdr:cNvSpPr>
      </xdr:nvSpPr>
      <xdr:spPr bwMode="auto">
        <a:xfrm>
          <a:off x="107994450" y="541972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83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84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85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86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87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3788" name="Rectangle 212"/>
        <xdr:cNvSpPr>
          <a:spLocks noChangeArrowheads="1"/>
        </xdr:cNvSpPr>
      </xdr:nvSpPr>
      <xdr:spPr bwMode="auto">
        <a:xfrm>
          <a:off x="8919210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3789" name="Rectangle 212"/>
        <xdr:cNvSpPr>
          <a:spLocks noChangeArrowheads="1"/>
        </xdr:cNvSpPr>
      </xdr:nvSpPr>
      <xdr:spPr bwMode="auto">
        <a:xfrm>
          <a:off x="8919210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90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3791" name="Rectangle 212"/>
        <xdr:cNvSpPr>
          <a:spLocks noChangeArrowheads="1"/>
        </xdr:cNvSpPr>
      </xdr:nvSpPr>
      <xdr:spPr bwMode="auto">
        <a:xfrm>
          <a:off x="8919210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3792" name="Rectangle 212"/>
        <xdr:cNvSpPr>
          <a:spLocks noChangeArrowheads="1"/>
        </xdr:cNvSpPr>
      </xdr:nvSpPr>
      <xdr:spPr bwMode="auto">
        <a:xfrm>
          <a:off x="8919210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793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3794" name="Rectangle 212"/>
        <xdr:cNvSpPr>
          <a:spLocks noChangeArrowheads="1"/>
        </xdr:cNvSpPr>
      </xdr:nvSpPr>
      <xdr:spPr bwMode="auto">
        <a:xfrm>
          <a:off x="8919210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795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796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797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798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799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3800" name="Rectangle 212"/>
        <xdr:cNvSpPr>
          <a:spLocks noChangeArrowheads="1"/>
        </xdr:cNvSpPr>
      </xdr:nvSpPr>
      <xdr:spPr bwMode="auto">
        <a:xfrm>
          <a:off x="9324022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3801" name="Rectangle 212"/>
        <xdr:cNvSpPr>
          <a:spLocks noChangeArrowheads="1"/>
        </xdr:cNvSpPr>
      </xdr:nvSpPr>
      <xdr:spPr bwMode="auto">
        <a:xfrm>
          <a:off x="9324022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02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3803" name="Rectangle 212"/>
        <xdr:cNvSpPr>
          <a:spLocks noChangeArrowheads="1"/>
        </xdr:cNvSpPr>
      </xdr:nvSpPr>
      <xdr:spPr bwMode="auto">
        <a:xfrm>
          <a:off x="9324022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3804" name="Rectangle 212"/>
        <xdr:cNvSpPr>
          <a:spLocks noChangeArrowheads="1"/>
        </xdr:cNvSpPr>
      </xdr:nvSpPr>
      <xdr:spPr bwMode="auto">
        <a:xfrm>
          <a:off x="9324022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05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3806" name="Rectangle 212"/>
        <xdr:cNvSpPr>
          <a:spLocks noChangeArrowheads="1"/>
        </xdr:cNvSpPr>
      </xdr:nvSpPr>
      <xdr:spPr bwMode="auto">
        <a:xfrm>
          <a:off x="9324022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807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808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09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1257300</xdr:colOff>
      <xdr:row>7</xdr:row>
      <xdr:rowOff>200025</xdr:rowOff>
    </xdr:from>
    <xdr:to>
      <xdr:col>75</xdr:col>
      <xdr:colOff>257175</xdr:colOff>
      <xdr:row>8</xdr:row>
      <xdr:rowOff>190500</xdr:rowOff>
    </xdr:to>
    <xdr:sp macro="" textlink="">
      <xdr:nvSpPr>
        <xdr:cNvPr id="153810" name="Rectangle 212"/>
        <xdr:cNvSpPr>
          <a:spLocks noChangeArrowheads="1"/>
        </xdr:cNvSpPr>
      </xdr:nvSpPr>
      <xdr:spPr bwMode="auto">
        <a:xfrm>
          <a:off x="97516950" y="5419725"/>
          <a:ext cx="396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11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812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813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14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815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16" name="Rectangle 212"/>
        <xdr:cNvSpPr>
          <a:spLocks noChangeArrowheads="1"/>
        </xdr:cNvSpPr>
      </xdr:nvSpPr>
      <xdr:spPr bwMode="auto">
        <a:xfrm>
          <a:off x="89430225" y="5419725"/>
          <a:ext cx="812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17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18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19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20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821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22" name="Rectangle 212"/>
        <xdr:cNvSpPr>
          <a:spLocks noChangeArrowheads="1"/>
        </xdr:cNvSpPr>
      </xdr:nvSpPr>
      <xdr:spPr bwMode="auto">
        <a:xfrm>
          <a:off x="89430225" y="5419725"/>
          <a:ext cx="812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23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24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25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26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27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28" name="Rectangle 212"/>
        <xdr:cNvSpPr>
          <a:spLocks noChangeArrowheads="1"/>
        </xdr:cNvSpPr>
      </xdr:nvSpPr>
      <xdr:spPr bwMode="auto">
        <a:xfrm>
          <a:off x="89430225" y="5419725"/>
          <a:ext cx="407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29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30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31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32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33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34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35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36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37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1000125</xdr:colOff>
      <xdr:row>7</xdr:row>
      <xdr:rowOff>200025</xdr:rowOff>
    </xdr:from>
    <xdr:to>
      <xdr:col>81</xdr:col>
      <xdr:colOff>238125</xdr:colOff>
      <xdr:row>8</xdr:row>
      <xdr:rowOff>247650</xdr:rowOff>
    </xdr:to>
    <xdr:sp macro="" textlink="">
      <xdr:nvSpPr>
        <xdr:cNvPr id="153838" name="Rectangle 10"/>
        <xdr:cNvSpPr>
          <a:spLocks noChangeArrowheads="1"/>
        </xdr:cNvSpPr>
      </xdr:nvSpPr>
      <xdr:spPr bwMode="auto">
        <a:xfrm>
          <a:off x="107994450" y="541972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39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840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41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42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43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44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45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46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47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48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49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50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51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52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53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54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55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56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57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58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59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60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61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1000125</xdr:colOff>
      <xdr:row>7</xdr:row>
      <xdr:rowOff>200025</xdr:rowOff>
    </xdr:from>
    <xdr:to>
      <xdr:col>78</xdr:col>
      <xdr:colOff>238125</xdr:colOff>
      <xdr:row>8</xdr:row>
      <xdr:rowOff>247650</xdr:rowOff>
    </xdr:to>
    <xdr:sp macro="" textlink="">
      <xdr:nvSpPr>
        <xdr:cNvPr id="153862" name="Rectangle 10"/>
        <xdr:cNvSpPr>
          <a:spLocks noChangeArrowheads="1"/>
        </xdr:cNvSpPr>
      </xdr:nvSpPr>
      <xdr:spPr bwMode="auto">
        <a:xfrm>
          <a:off x="104460675" y="5419725"/>
          <a:ext cx="3429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863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864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865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866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867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3868" name="Rectangle 212"/>
        <xdr:cNvSpPr>
          <a:spLocks noChangeArrowheads="1"/>
        </xdr:cNvSpPr>
      </xdr:nvSpPr>
      <xdr:spPr bwMode="auto">
        <a:xfrm>
          <a:off x="8514397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3869" name="Rectangle 212"/>
        <xdr:cNvSpPr>
          <a:spLocks noChangeArrowheads="1"/>
        </xdr:cNvSpPr>
      </xdr:nvSpPr>
      <xdr:spPr bwMode="auto">
        <a:xfrm>
          <a:off x="8514397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870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3871" name="Rectangle 212"/>
        <xdr:cNvSpPr>
          <a:spLocks noChangeArrowheads="1"/>
        </xdr:cNvSpPr>
      </xdr:nvSpPr>
      <xdr:spPr bwMode="auto">
        <a:xfrm>
          <a:off x="8514397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3872" name="Rectangle 212"/>
        <xdr:cNvSpPr>
          <a:spLocks noChangeArrowheads="1"/>
        </xdr:cNvSpPr>
      </xdr:nvSpPr>
      <xdr:spPr bwMode="auto">
        <a:xfrm>
          <a:off x="8514397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873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3874" name="Rectangle 212"/>
        <xdr:cNvSpPr>
          <a:spLocks noChangeArrowheads="1"/>
        </xdr:cNvSpPr>
      </xdr:nvSpPr>
      <xdr:spPr bwMode="auto">
        <a:xfrm>
          <a:off x="8514397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875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876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877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878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879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3880" name="Rectangle 212"/>
        <xdr:cNvSpPr>
          <a:spLocks noChangeArrowheads="1"/>
        </xdr:cNvSpPr>
      </xdr:nvSpPr>
      <xdr:spPr bwMode="auto">
        <a:xfrm>
          <a:off x="8919210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3881" name="Rectangle 212"/>
        <xdr:cNvSpPr>
          <a:spLocks noChangeArrowheads="1"/>
        </xdr:cNvSpPr>
      </xdr:nvSpPr>
      <xdr:spPr bwMode="auto">
        <a:xfrm>
          <a:off x="8919210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882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3883" name="Rectangle 212"/>
        <xdr:cNvSpPr>
          <a:spLocks noChangeArrowheads="1"/>
        </xdr:cNvSpPr>
      </xdr:nvSpPr>
      <xdr:spPr bwMode="auto">
        <a:xfrm>
          <a:off x="8919210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3884" name="Rectangle 212"/>
        <xdr:cNvSpPr>
          <a:spLocks noChangeArrowheads="1"/>
        </xdr:cNvSpPr>
      </xdr:nvSpPr>
      <xdr:spPr bwMode="auto">
        <a:xfrm>
          <a:off x="8919210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885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3886" name="Rectangle 212"/>
        <xdr:cNvSpPr>
          <a:spLocks noChangeArrowheads="1"/>
        </xdr:cNvSpPr>
      </xdr:nvSpPr>
      <xdr:spPr bwMode="auto">
        <a:xfrm>
          <a:off x="8919210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887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888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889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890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891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892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893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94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895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896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97" name="Rectangle 212"/>
        <xdr:cNvSpPr>
          <a:spLocks noChangeArrowheads="1"/>
        </xdr:cNvSpPr>
      </xdr:nvSpPr>
      <xdr:spPr bwMode="auto">
        <a:xfrm>
          <a:off x="93240225" y="541972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898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899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00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01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02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03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04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05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06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07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08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09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10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11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12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13" name="Rectangle 212"/>
        <xdr:cNvSpPr>
          <a:spLocks noChangeArrowheads="1"/>
        </xdr:cNvSpPr>
      </xdr:nvSpPr>
      <xdr:spPr bwMode="auto">
        <a:xfrm>
          <a:off x="85382100" y="5419725"/>
          <a:ext cx="407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14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15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16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17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18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19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20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21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22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1000125</xdr:colOff>
      <xdr:row>7</xdr:row>
      <xdr:rowOff>200025</xdr:rowOff>
    </xdr:from>
    <xdr:to>
      <xdr:col>78</xdr:col>
      <xdr:colOff>238125</xdr:colOff>
      <xdr:row>8</xdr:row>
      <xdr:rowOff>247650</xdr:rowOff>
    </xdr:to>
    <xdr:sp macro="" textlink="">
      <xdr:nvSpPr>
        <xdr:cNvPr id="153923" name="Rectangle 10"/>
        <xdr:cNvSpPr>
          <a:spLocks noChangeArrowheads="1"/>
        </xdr:cNvSpPr>
      </xdr:nvSpPr>
      <xdr:spPr bwMode="auto">
        <a:xfrm>
          <a:off x="104460675" y="5419725"/>
          <a:ext cx="3429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24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25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26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27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28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29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30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31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32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33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34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35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36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37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38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39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40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3941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42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43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44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45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3946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1000125</xdr:colOff>
      <xdr:row>7</xdr:row>
      <xdr:rowOff>200025</xdr:rowOff>
    </xdr:from>
    <xdr:to>
      <xdr:col>75</xdr:col>
      <xdr:colOff>238125</xdr:colOff>
      <xdr:row>8</xdr:row>
      <xdr:rowOff>247650</xdr:rowOff>
    </xdr:to>
    <xdr:sp macro="" textlink="">
      <xdr:nvSpPr>
        <xdr:cNvPr id="153947" name="Rectangle 10"/>
        <xdr:cNvSpPr>
          <a:spLocks noChangeArrowheads="1"/>
        </xdr:cNvSpPr>
      </xdr:nvSpPr>
      <xdr:spPr bwMode="auto">
        <a:xfrm>
          <a:off x="100917375" y="5419725"/>
          <a:ext cx="542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948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949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950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951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952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3953" name="Rectangle 212"/>
        <xdr:cNvSpPr>
          <a:spLocks noChangeArrowheads="1"/>
        </xdr:cNvSpPr>
      </xdr:nvSpPr>
      <xdr:spPr bwMode="auto">
        <a:xfrm>
          <a:off x="8109585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3954" name="Rectangle 212"/>
        <xdr:cNvSpPr>
          <a:spLocks noChangeArrowheads="1"/>
        </xdr:cNvSpPr>
      </xdr:nvSpPr>
      <xdr:spPr bwMode="auto">
        <a:xfrm>
          <a:off x="8109585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955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3956" name="Rectangle 212"/>
        <xdr:cNvSpPr>
          <a:spLocks noChangeArrowheads="1"/>
        </xdr:cNvSpPr>
      </xdr:nvSpPr>
      <xdr:spPr bwMode="auto">
        <a:xfrm>
          <a:off x="8109585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3957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958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959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960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961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962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3963" name="Rectangle 212"/>
        <xdr:cNvSpPr>
          <a:spLocks noChangeArrowheads="1"/>
        </xdr:cNvSpPr>
      </xdr:nvSpPr>
      <xdr:spPr bwMode="auto">
        <a:xfrm>
          <a:off x="8514397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3964" name="Rectangle 212"/>
        <xdr:cNvSpPr>
          <a:spLocks noChangeArrowheads="1"/>
        </xdr:cNvSpPr>
      </xdr:nvSpPr>
      <xdr:spPr bwMode="auto">
        <a:xfrm>
          <a:off x="8514397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965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3966" name="Rectangle 212"/>
        <xdr:cNvSpPr>
          <a:spLocks noChangeArrowheads="1"/>
        </xdr:cNvSpPr>
      </xdr:nvSpPr>
      <xdr:spPr bwMode="auto">
        <a:xfrm>
          <a:off x="8514397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3967" name="Rectangle 212"/>
        <xdr:cNvSpPr>
          <a:spLocks noChangeArrowheads="1"/>
        </xdr:cNvSpPr>
      </xdr:nvSpPr>
      <xdr:spPr bwMode="auto">
        <a:xfrm>
          <a:off x="8514397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3968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3969" name="Rectangle 212"/>
        <xdr:cNvSpPr>
          <a:spLocks noChangeArrowheads="1"/>
        </xdr:cNvSpPr>
      </xdr:nvSpPr>
      <xdr:spPr bwMode="auto">
        <a:xfrm>
          <a:off x="8514397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1152525</xdr:colOff>
      <xdr:row>31</xdr:row>
      <xdr:rowOff>190500</xdr:rowOff>
    </xdr:from>
    <xdr:to>
      <xdr:col>18</xdr:col>
      <xdr:colOff>104775</xdr:colOff>
      <xdr:row>32</xdr:row>
      <xdr:rowOff>228600</xdr:rowOff>
    </xdr:to>
    <xdr:sp macro="" textlink="">
      <xdr:nvSpPr>
        <xdr:cNvPr id="153970" name="Rectangle 10"/>
        <xdr:cNvSpPr>
          <a:spLocks noChangeArrowheads="1"/>
        </xdr:cNvSpPr>
      </xdr:nvSpPr>
      <xdr:spPr bwMode="auto">
        <a:xfrm>
          <a:off x="23260050" y="1134427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1206500</xdr:colOff>
      <xdr:row>31</xdr:row>
      <xdr:rowOff>215900</xdr:rowOff>
    </xdr:from>
    <xdr:to>
      <xdr:col>36</xdr:col>
      <xdr:colOff>208190</xdr:colOff>
      <xdr:row>32</xdr:row>
      <xdr:rowOff>251732</xdr:rowOff>
    </xdr:to>
    <xdr:sp macro="" textlink="">
      <xdr:nvSpPr>
        <xdr:cNvPr id="401" name="Rectangle 10"/>
        <xdr:cNvSpPr>
          <a:spLocks noChangeArrowheads="1"/>
        </xdr:cNvSpPr>
      </xdr:nvSpPr>
      <xdr:spPr bwMode="auto">
        <a:xfrm>
          <a:off x="47840900" y="111125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*</a:t>
          </a:r>
        </a:p>
      </xdr:txBody>
    </xdr:sp>
    <xdr:clientData/>
  </xdr:twoCellAnchor>
  <xdr:twoCellAnchor>
    <xdr:from>
      <xdr:col>86</xdr:col>
      <xdr:colOff>977900</xdr:colOff>
      <xdr:row>12</xdr:row>
      <xdr:rowOff>190500</xdr:rowOff>
    </xdr:from>
    <xdr:to>
      <xdr:col>87</xdr:col>
      <xdr:colOff>208190</xdr:colOff>
      <xdr:row>13</xdr:row>
      <xdr:rowOff>226332</xdr:rowOff>
    </xdr:to>
    <xdr:sp macro="" textlink="">
      <xdr:nvSpPr>
        <xdr:cNvPr id="402" name="Rectangle 10"/>
        <xdr:cNvSpPr>
          <a:spLocks noChangeArrowheads="1"/>
        </xdr:cNvSpPr>
      </xdr:nvSpPr>
      <xdr:spPr bwMode="auto">
        <a:xfrm>
          <a:off x="107061000" y="62611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*</a:t>
          </a:r>
        </a:p>
      </xdr:txBody>
    </xdr:sp>
    <xdr:clientData/>
  </xdr:twoCellAnchor>
  <xdr:twoCellAnchor>
    <xdr:from>
      <xdr:col>42</xdr:col>
      <xdr:colOff>0</xdr:colOff>
      <xdr:row>7</xdr:row>
      <xdr:rowOff>200025</xdr:rowOff>
    </xdr:from>
    <xdr:to>
      <xdr:col>42</xdr:col>
      <xdr:colOff>28575</xdr:colOff>
      <xdr:row>8</xdr:row>
      <xdr:rowOff>190500</xdr:rowOff>
    </xdr:to>
    <xdr:sp macro="" textlink="">
      <xdr:nvSpPr>
        <xdr:cNvPr id="153973" name="Rectangle 212"/>
        <xdr:cNvSpPr>
          <a:spLocks noChangeArrowheads="1"/>
        </xdr:cNvSpPr>
      </xdr:nvSpPr>
      <xdr:spPr bwMode="auto">
        <a:xfrm>
          <a:off x="565499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78</xdr:col>
      <xdr:colOff>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974" name="Rectangle 212"/>
        <xdr:cNvSpPr>
          <a:spLocks noChangeArrowheads="1"/>
        </xdr:cNvSpPr>
      </xdr:nvSpPr>
      <xdr:spPr bwMode="auto">
        <a:xfrm>
          <a:off x="104565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1028700</xdr:colOff>
      <xdr:row>7</xdr:row>
      <xdr:rowOff>200025</xdr:rowOff>
    </xdr:from>
    <xdr:to>
      <xdr:col>81</xdr:col>
      <xdr:colOff>28575</xdr:colOff>
      <xdr:row>8</xdr:row>
      <xdr:rowOff>190500</xdr:rowOff>
    </xdr:to>
    <xdr:sp macro="" textlink="">
      <xdr:nvSpPr>
        <xdr:cNvPr id="153975" name="Rectangle 212"/>
        <xdr:cNvSpPr>
          <a:spLocks noChangeArrowheads="1"/>
        </xdr:cNvSpPr>
      </xdr:nvSpPr>
      <xdr:spPr bwMode="auto">
        <a:xfrm>
          <a:off x="1079944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76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977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978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979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980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981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82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983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984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45</xdr:col>
      <xdr:colOff>0</xdr:colOff>
      <xdr:row>7</xdr:row>
      <xdr:rowOff>200025</xdr:rowOff>
    </xdr:from>
    <xdr:to>
      <xdr:col>45</xdr:col>
      <xdr:colOff>28575</xdr:colOff>
      <xdr:row>8</xdr:row>
      <xdr:rowOff>190500</xdr:rowOff>
    </xdr:to>
    <xdr:sp macro="" textlink="">
      <xdr:nvSpPr>
        <xdr:cNvPr id="153985" name="Rectangle 212"/>
        <xdr:cNvSpPr>
          <a:spLocks noChangeArrowheads="1"/>
        </xdr:cNvSpPr>
      </xdr:nvSpPr>
      <xdr:spPr bwMode="auto">
        <a:xfrm>
          <a:off x="607218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986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3987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88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989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990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91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3992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93" name="Rectangle 212"/>
        <xdr:cNvSpPr>
          <a:spLocks noChangeArrowheads="1"/>
        </xdr:cNvSpPr>
      </xdr:nvSpPr>
      <xdr:spPr bwMode="auto">
        <a:xfrm>
          <a:off x="93478350" y="5419725"/>
          <a:ext cx="407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94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95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96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97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3998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3999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00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01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02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1000125</xdr:colOff>
      <xdr:row>7</xdr:row>
      <xdr:rowOff>200025</xdr:rowOff>
    </xdr:from>
    <xdr:to>
      <xdr:col>84</xdr:col>
      <xdr:colOff>238125</xdr:colOff>
      <xdr:row>8</xdr:row>
      <xdr:rowOff>247650</xdr:rowOff>
    </xdr:to>
    <xdr:sp macro="" textlink="">
      <xdr:nvSpPr>
        <xdr:cNvPr id="154003" name="Rectangle 10"/>
        <xdr:cNvSpPr>
          <a:spLocks noChangeArrowheads="1"/>
        </xdr:cNvSpPr>
      </xdr:nvSpPr>
      <xdr:spPr bwMode="auto">
        <a:xfrm>
          <a:off x="111604425" y="5419725"/>
          <a:ext cx="3905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48</xdr:col>
      <xdr:colOff>0</xdr:colOff>
      <xdr:row>7</xdr:row>
      <xdr:rowOff>200025</xdr:rowOff>
    </xdr:from>
    <xdr:to>
      <xdr:col>48</xdr:col>
      <xdr:colOff>28575</xdr:colOff>
      <xdr:row>8</xdr:row>
      <xdr:rowOff>190500</xdr:rowOff>
    </xdr:to>
    <xdr:sp macro="" textlink="">
      <xdr:nvSpPr>
        <xdr:cNvPr id="154004" name="Rectangle 212"/>
        <xdr:cNvSpPr>
          <a:spLocks noChangeArrowheads="1"/>
        </xdr:cNvSpPr>
      </xdr:nvSpPr>
      <xdr:spPr bwMode="auto">
        <a:xfrm>
          <a:off x="648938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48</xdr:col>
      <xdr:colOff>0</xdr:colOff>
      <xdr:row>7</xdr:row>
      <xdr:rowOff>200025</xdr:rowOff>
    </xdr:from>
    <xdr:to>
      <xdr:col>48</xdr:col>
      <xdr:colOff>28575</xdr:colOff>
      <xdr:row>8</xdr:row>
      <xdr:rowOff>190500</xdr:rowOff>
    </xdr:to>
    <xdr:sp macro="" textlink="">
      <xdr:nvSpPr>
        <xdr:cNvPr id="154005" name="Rectangle 212"/>
        <xdr:cNvSpPr>
          <a:spLocks noChangeArrowheads="1"/>
        </xdr:cNvSpPr>
      </xdr:nvSpPr>
      <xdr:spPr bwMode="auto">
        <a:xfrm>
          <a:off x="648938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48</xdr:col>
      <xdr:colOff>0</xdr:colOff>
      <xdr:row>7</xdr:row>
      <xdr:rowOff>200025</xdr:rowOff>
    </xdr:from>
    <xdr:to>
      <xdr:col>48</xdr:col>
      <xdr:colOff>28575</xdr:colOff>
      <xdr:row>8</xdr:row>
      <xdr:rowOff>190500</xdr:rowOff>
    </xdr:to>
    <xdr:sp macro="" textlink="">
      <xdr:nvSpPr>
        <xdr:cNvPr id="154006" name="Rectangle 212"/>
        <xdr:cNvSpPr>
          <a:spLocks noChangeArrowheads="1"/>
        </xdr:cNvSpPr>
      </xdr:nvSpPr>
      <xdr:spPr bwMode="auto">
        <a:xfrm>
          <a:off x="648938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007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4008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09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10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011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012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13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014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15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16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17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18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019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20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21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22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23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24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25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26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27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28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29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1000125</xdr:colOff>
      <xdr:row>7</xdr:row>
      <xdr:rowOff>200025</xdr:rowOff>
    </xdr:from>
    <xdr:to>
      <xdr:col>81</xdr:col>
      <xdr:colOff>238125</xdr:colOff>
      <xdr:row>8</xdr:row>
      <xdr:rowOff>247650</xdr:rowOff>
    </xdr:to>
    <xdr:sp macro="" textlink="">
      <xdr:nvSpPr>
        <xdr:cNvPr id="154030" name="Rectangle 10"/>
        <xdr:cNvSpPr>
          <a:spLocks noChangeArrowheads="1"/>
        </xdr:cNvSpPr>
      </xdr:nvSpPr>
      <xdr:spPr bwMode="auto">
        <a:xfrm>
          <a:off x="107994450" y="541972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031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032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033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034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035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36" name="Rectangle 212"/>
        <xdr:cNvSpPr>
          <a:spLocks noChangeArrowheads="1"/>
        </xdr:cNvSpPr>
      </xdr:nvSpPr>
      <xdr:spPr bwMode="auto">
        <a:xfrm>
          <a:off x="81095850" y="5419725"/>
          <a:ext cx="12382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37" name="Rectangle 212"/>
        <xdr:cNvSpPr>
          <a:spLocks noChangeArrowheads="1"/>
        </xdr:cNvSpPr>
      </xdr:nvSpPr>
      <xdr:spPr bwMode="auto">
        <a:xfrm>
          <a:off x="81095850" y="5419725"/>
          <a:ext cx="12382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038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39" name="Rectangle 212"/>
        <xdr:cNvSpPr>
          <a:spLocks noChangeArrowheads="1"/>
        </xdr:cNvSpPr>
      </xdr:nvSpPr>
      <xdr:spPr bwMode="auto">
        <a:xfrm>
          <a:off x="81095850" y="5419725"/>
          <a:ext cx="12382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40" name="Rectangle 212"/>
        <xdr:cNvSpPr>
          <a:spLocks noChangeArrowheads="1"/>
        </xdr:cNvSpPr>
      </xdr:nvSpPr>
      <xdr:spPr bwMode="auto">
        <a:xfrm>
          <a:off x="81095850" y="5419725"/>
          <a:ext cx="123825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041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042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043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044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045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046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47" name="Rectangle 212"/>
        <xdr:cNvSpPr>
          <a:spLocks noChangeArrowheads="1"/>
        </xdr:cNvSpPr>
      </xdr:nvSpPr>
      <xdr:spPr bwMode="auto">
        <a:xfrm>
          <a:off x="8919210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48" name="Rectangle 212"/>
        <xdr:cNvSpPr>
          <a:spLocks noChangeArrowheads="1"/>
        </xdr:cNvSpPr>
      </xdr:nvSpPr>
      <xdr:spPr bwMode="auto">
        <a:xfrm>
          <a:off x="8919210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049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50" name="Rectangle 212"/>
        <xdr:cNvSpPr>
          <a:spLocks noChangeArrowheads="1"/>
        </xdr:cNvSpPr>
      </xdr:nvSpPr>
      <xdr:spPr bwMode="auto">
        <a:xfrm>
          <a:off x="8919210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51" name="Rectangle 212"/>
        <xdr:cNvSpPr>
          <a:spLocks noChangeArrowheads="1"/>
        </xdr:cNvSpPr>
      </xdr:nvSpPr>
      <xdr:spPr bwMode="auto">
        <a:xfrm>
          <a:off x="8919210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052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53" name="Rectangle 212"/>
        <xdr:cNvSpPr>
          <a:spLocks noChangeArrowheads="1"/>
        </xdr:cNvSpPr>
      </xdr:nvSpPr>
      <xdr:spPr bwMode="auto">
        <a:xfrm>
          <a:off x="8919210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054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055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056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057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058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059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060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061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062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063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064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065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66" name="Rectangle 212"/>
        <xdr:cNvSpPr>
          <a:spLocks noChangeArrowheads="1"/>
        </xdr:cNvSpPr>
      </xdr:nvSpPr>
      <xdr:spPr bwMode="auto">
        <a:xfrm>
          <a:off x="9324022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67" name="Rectangle 212"/>
        <xdr:cNvSpPr>
          <a:spLocks noChangeArrowheads="1"/>
        </xdr:cNvSpPr>
      </xdr:nvSpPr>
      <xdr:spPr bwMode="auto">
        <a:xfrm>
          <a:off x="9324022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068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69" name="Rectangle 212"/>
        <xdr:cNvSpPr>
          <a:spLocks noChangeArrowheads="1"/>
        </xdr:cNvSpPr>
      </xdr:nvSpPr>
      <xdr:spPr bwMode="auto">
        <a:xfrm>
          <a:off x="9324022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70" name="Rectangle 212"/>
        <xdr:cNvSpPr>
          <a:spLocks noChangeArrowheads="1"/>
        </xdr:cNvSpPr>
      </xdr:nvSpPr>
      <xdr:spPr bwMode="auto">
        <a:xfrm>
          <a:off x="9324022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071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0</xdr:colOff>
      <xdr:row>8</xdr:row>
      <xdr:rowOff>190500</xdr:rowOff>
    </xdr:to>
    <xdr:sp macro="" textlink="">
      <xdr:nvSpPr>
        <xdr:cNvPr id="154072" name="Rectangle 212"/>
        <xdr:cNvSpPr>
          <a:spLocks noChangeArrowheads="1"/>
        </xdr:cNvSpPr>
      </xdr:nvSpPr>
      <xdr:spPr bwMode="auto">
        <a:xfrm>
          <a:off x="9324022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073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074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075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076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077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078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079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080" name="Rectangle 212"/>
        <xdr:cNvSpPr>
          <a:spLocks noChangeArrowheads="1"/>
        </xdr:cNvSpPr>
      </xdr:nvSpPr>
      <xdr:spPr bwMode="auto">
        <a:xfrm>
          <a:off x="101222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28575</xdr:colOff>
      <xdr:row>8</xdr:row>
      <xdr:rowOff>190500</xdr:rowOff>
    </xdr:to>
    <xdr:sp macro="" textlink="">
      <xdr:nvSpPr>
        <xdr:cNvPr id="154081" name="Rectangle 212"/>
        <xdr:cNvSpPr>
          <a:spLocks noChangeArrowheads="1"/>
        </xdr:cNvSpPr>
      </xdr:nvSpPr>
      <xdr:spPr bwMode="auto">
        <a:xfrm>
          <a:off x="104489250" y="5419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82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83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084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085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86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087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88" name="Rectangle 212"/>
        <xdr:cNvSpPr>
          <a:spLocks noChangeArrowheads="1"/>
        </xdr:cNvSpPr>
      </xdr:nvSpPr>
      <xdr:spPr bwMode="auto">
        <a:xfrm>
          <a:off x="89430225" y="5419725"/>
          <a:ext cx="812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89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90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91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92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093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94" name="Rectangle 212"/>
        <xdr:cNvSpPr>
          <a:spLocks noChangeArrowheads="1"/>
        </xdr:cNvSpPr>
      </xdr:nvSpPr>
      <xdr:spPr bwMode="auto">
        <a:xfrm>
          <a:off x="89430225" y="5419725"/>
          <a:ext cx="812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95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96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97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098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099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00" name="Rectangle 212"/>
        <xdr:cNvSpPr>
          <a:spLocks noChangeArrowheads="1"/>
        </xdr:cNvSpPr>
      </xdr:nvSpPr>
      <xdr:spPr bwMode="auto">
        <a:xfrm>
          <a:off x="89430225" y="5419725"/>
          <a:ext cx="407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01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02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03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04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05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06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07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08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09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1000125</xdr:colOff>
      <xdr:row>7</xdr:row>
      <xdr:rowOff>200025</xdr:rowOff>
    </xdr:from>
    <xdr:to>
      <xdr:col>81</xdr:col>
      <xdr:colOff>238125</xdr:colOff>
      <xdr:row>8</xdr:row>
      <xdr:rowOff>247650</xdr:rowOff>
    </xdr:to>
    <xdr:sp macro="" textlink="">
      <xdr:nvSpPr>
        <xdr:cNvPr id="154110" name="Rectangle 10"/>
        <xdr:cNvSpPr>
          <a:spLocks noChangeArrowheads="1"/>
        </xdr:cNvSpPr>
      </xdr:nvSpPr>
      <xdr:spPr bwMode="auto">
        <a:xfrm>
          <a:off x="107994450" y="541972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11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112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13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14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15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16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17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18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19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20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21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22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23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24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25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26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27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28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29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30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31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32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33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1000125</xdr:colOff>
      <xdr:row>7</xdr:row>
      <xdr:rowOff>200025</xdr:rowOff>
    </xdr:from>
    <xdr:to>
      <xdr:col>78</xdr:col>
      <xdr:colOff>238125</xdr:colOff>
      <xdr:row>8</xdr:row>
      <xdr:rowOff>247650</xdr:rowOff>
    </xdr:to>
    <xdr:sp macro="" textlink="">
      <xdr:nvSpPr>
        <xdr:cNvPr id="154134" name="Rectangle 10"/>
        <xdr:cNvSpPr>
          <a:spLocks noChangeArrowheads="1"/>
        </xdr:cNvSpPr>
      </xdr:nvSpPr>
      <xdr:spPr bwMode="auto">
        <a:xfrm>
          <a:off x="104460675" y="5419725"/>
          <a:ext cx="3429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135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136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137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138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139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4140" name="Rectangle 212"/>
        <xdr:cNvSpPr>
          <a:spLocks noChangeArrowheads="1"/>
        </xdr:cNvSpPr>
      </xdr:nvSpPr>
      <xdr:spPr bwMode="auto">
        <a:xfrm>
          <a:off x="8514397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4141" name="Rectangle 212"/>
        <xdr:cNvSpPr>
          <a:spLocks noChangeArrowheads="1"/>
        </xdr:cNvSpPr>
      </xdr:nvSpPr>
      <xdr:spPr bwMode="auto">
        <a:xfrm>
          <a:off x="8514397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142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4143" name="Rectangle 212"/>
        <xdr:cNvSpPr>
          <a:spLocks noChangeArrowheads="1"/>
        </xdr:cNvSpPr>
      </xdr:nvSpPr>
      <xdr:spPr bwMode="auto">
        <a:xfrm>
          <a:off x="8514397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4144" name="Rectangle 212"/>
        <xdr:cNvSpPr>
          <a:spLocks noChangeArrowheads="1"/>
        </xdr:cNvSpPr>
      </xdr:nvSpPr>
      <xdr:spPr bwMode="auto">
        <a:xfrm>
          <a:off x="8514397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145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4146" name="Rectangle 212"/>
        <xdr:cNvSpPr>
          <a:spLocks noChangeArrowheads="1"/>
        </xdr:cNvSpPr>
      </xdr:nvSpPr>
      <xdr:spPr bwMode="auto">
        <a:xfrm>
          <a:off x="85143975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47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48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49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50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51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4152" name="Rectangle 212"/>
        <xdr:cNvSpPr>
          <a:spLocks noChangeArrowheads="1"/>
        </xdr:cNvSpPr>
      </xdr:nvSpPr>
      <xdr:spPr bwMode="auto">
        <a:xfrm>
          <a:off x="8919210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4153" name="Rectangle 212"/>
        <xdr:cNvSpPr>
          <a:spLocks noChangeArrowheads="1"/>
        </xdr:cNvSpPr>
      </xdr:nvSpPr>
      <xdr:spPr bwMode="auto">
        <a:xfrm>
          <a:off x="8919210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54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4155" name="Rectangle 212"/>
        <xdr:cNvSpPr>
          <a:spLocks noChangeArrowheads="1"/>
        </xdr:cNvSpPr>
      </xdr:nvSpPr>
      <xdr:spPr bwMode="auto">
        <a:xfrm>
          <a:off x="8919210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4156" name="Rectangle 212"/>
        <xdr:cNvSpPr>
          <a:spLocks noChangeArrowheads="1"/>
        </xdr:cNvSpPr>
      </xdr:nvSpPr>
      <xdr:spPr bwMode="auto">
        <a:xfrm>
          <a:off x="8919210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57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0</xdr:colOff>
      <xdr:row>8</xdr:row>
      <xdr:rowOff>190500</xdr:rowOff>
    </xdr:to>
    <xdr:sp macro="" textlink="">
      <xdr:nvSpPr>
        <xdr:cNvPr id="154158" name="Rectangle 212"/>
        <xdr:cNvSpPr>
          <a:spLocks noChangeArrowheads="1"/>
        </xdr:cNvSpPr>
      </xdr:nvSpPr>
      <xdr:spPr bwMode="auto">
        <a:xfrm>
          <a:off x="8919210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59" name="Rectangle 212"/>
        <xdr:cNvSpPr>
          <a:spLocks noChangeArrowheads="1"/>
        </xdr:cNvSpPr>
      </xdr:nvSpPr>
      <xdr:spPr bwMode="auto">
        <a:xfrm>
          <a:off x="975264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1028700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154160" name="Rectangle 212"/>
        <xdr:cNvSpPr>
          <a:spLocks noChangeArrowheads="1"/>
        </xdr:cNvSpPr>
      </xdr:nvSpPr>
      <xdr:spPr bwMode="auto">
        <a:xfrm>
          <a:off x="100945950" y="5419725"/>
          <a:ext cx="3048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61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62" name="Rectangle 212"/>
        <xdr:cNvSpPr>
          <a:spLocks noChangeArrowheads="1"/>
        </xdr:cNvSpPr>
      </xdr:nvSpPr>
      <xdr:spPr bwMode="auto">
        <a:xfrm>
          <a:off x="93240225" y="5419725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63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64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65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66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67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68" name="Rectangle 212"/>
        <xdr:cNvSpPr>
          <a:spLocks noChangeArrowheads="1"/>
        </xdr:cNvSpPr>
      </xdr:nvSpPr>
      <xdr:spPr bwMode="auto">
        <a:xfrm>
          <a:off x="85382100" y="5419725"/>
          <a:ext cx="812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69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70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71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72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73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74" name="Rectangle 212"/>
        <xdr:cNvSpPr>
          <a:spLocks noChangeArrowheads="1"/>
        </xdr:cNvSpPr>
      </xdr:nvSpPr>
      <xdr:spPr bwMode="auto">
        <a:xfrm>
          <a:off x="85382100" y="5419725"/>
          <a:ext cx="812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75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76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77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78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79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80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81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82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83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84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85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86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87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88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1000125</xdr:colOff>
      <xdr:row>7</xdr:row>
      <xdr:rowOff>200025</xdr:rowOff>
    </xdr:from>
    <xdr:to>
      <xdr:col>78</xdr:col>
      <xdr:colOff>238125</xdr:colOff>
      <xdr:row>8</xdr:row>
      <xdr:rowOff>247650</xdr:rowOff>
    </xdr:to>
    <xdr:sp macro="" textlink="">
      <xdr:nvSpPr>
        <xdr:cNvPr id="154189" name="Rectangle 10"/>
        <xdr:cNvSpPr>
          <a:spLocks noChangeArrowheads="1"/>
        </xdr:cNvSpPr>
      </xdr:nvSpPr>
      <xdr:spPr bwMode="auto">
        <a:xfrm>
          <a:off x="104460675" y="5419725"/>
          <a:ext cx="3429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90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191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92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93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94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95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96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197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198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199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00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01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202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03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04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05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06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07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08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09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10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11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12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1000125</xdr:colOff>
      <xdr:row>7</xdr:row>
      <xdr:rowOff>200025</xdr:rowOff>
    </xdr:from>
    <xdr:to>
      <xdr:col>75</xdr:col>
      <xdr:colOff>238125</xdr:colOff>
      <xdr:row>8</xdr:row>
      <xdr:rowOff>247650</xdr:rowOff>
    </xdr:to>
    <xdr:sp macro="" textlink="">
      <xdr:nvSpPr>
        <xdr:cNvPr id="154213" name="Rectangle 10"/>
        <xdr:cNvSpPr>
          <a:spLocks noChangeArrowheads="1"/>
        </xdr:cNvSpPr>
      </xdr:nvSpPr>
      <xdr:spPr bwMode="auto">
        <a:xfrm>
          <a:off x="100917375" y="5419725"/>
          <a:ext cx="542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214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215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216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217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218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4219" name="Rectangle 212"/>
        <xdr:cNvSpPr>
          <a:spLocks noChangeArrowheads="1"/>
        </xdr:cNvSpPr>
      </xdr:nvSpPr>
      <xdr:spPr bwMode="auto">
        <a:xfrm>
          <a:off x="8109585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4220" name="Rectangle 212"/>
        <xdr:cNvSpPr>
          <a:spLocks noChangeArrowheads="1"/>
        </xdr:cNvSpPr>
      </xdr:nvSpPr>
      <xdr:spPr bwMode="auto">
        <a:xfrm>
          <a:off x="8109585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221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4222" name="Rectangle 212"/>
        <xdr:cNvSpPr>
          <a:spLocks noChangeArrowheads="1"/>
        </xdr:cNvSpPr>
      </xdr:nvSpPr>
      <xdr:spPr bwMode="auto">
        <a:xfrm>
          <a:off x="8109585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4223" name="Rectangle 212"/>
        <xdr:cNvSpPr>
          <a:spLocks noChangeArrowheads="1"/>
        </xdr:cNvSpPr>
      </xdr:nvSpPr>
      <xdr:spPr bwMode="auto">
        <a:xfrm>
          <a:off x="8109585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224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4225" name="Rectangle 212"/>
        <xdr:cNvSpPr>
          <a:spLocks noChangeArrowheads="1"/>
        </xdr:cNvSpPr>
      </xdr:nvSpPr>
      <xdr:spPr bwMode="auto">
        <a:xfrm>
          <a:off x="81095850" y="5419725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26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27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28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29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30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4231" name="Rectangle 212"/>
        <xdr:cNvSpPr>
          <a:spLocks noChangeArrowheads="1"/>
        </xdr:cNvSpPr>
      </xdr:nvSpPr>
      <xdr:spPr bwMode="auto">
        <a:xfrm>
          <a:off x="8514397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4232" name="Rectangle 212"/>
        <xdr:cNvSpPr>
          <a:spLocks noChangeArrowheads="1"/>
        </xdr:cNvSpPr>
      </xdr:nvSpPr>
      <xdr:spPr bwMode="auto">
        <a:xfrm>
          <a:off x="8514397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33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4234" name="Rectangle 212"/>
        <xdr:cNvSpPr>
          <a:spLocks noChangeArrowheads="1"/>
        </xdr:cNvSpPr>
      </xdr:nvSpPr>
      <xdr:spPr bwMode="auto">
        <a:xfrm>
          <a:off x="8514397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4235" name="Rectangle 212"/>
        <xdr:cNvSpPr>
          <a:spLocks noChangeArrowheads="1"/>
        </xdr:cNvSpPr>
      </xdr:nvSpPr>
      <xdr:spPr bwMode="auto">
        <a:xfrm>
          <a:off x="8514397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36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0</xdr:colOff>
      <xdr:row>8</xdr:row>
      <xdr:rowOff>190500</xdr:rowOff>
    </xdr:to>
    <xdr:sp macro="" textlink="">
      <xdr:nvSpPr>
        <xdr:cNvPr id="154237" name="Rectangle 212"/>
        <xdr:cNvSpPr>
          <a:spLocks noChangeArrowheads="1"/>
        </xdr:cNvSpPr>
      </xdr:nvSpPr>
      <xdr:spPr bwMode="auto">
        <a:xfrm>
          <a:off x="85143975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238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239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240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241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242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243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244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245" name="Rectangle 212"/>
        <xdr:cNvSpPr>
          <a:spLocks noChangeArrowheads="1"/>
        </xdr:cNvSpPr>
      </xdr:nvSpPr>
      <xdr:spPr bwMode="auto">
        <a:xfrm>
          <a:off x="934783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1028700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154246" name="Rectangle 212"/>
        <xdr:cNvSpPr>
          <a:spLocks noChangeArrowheads="1"/>
        </xdr:cNvSpPr>
      </xdr:nvSpPr>
      <xdr:spPr bwMode="auto">
        <a:xfrm>
          <a:off x="9728835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47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990600</xdr:colOff>
      <xdr:row>7</xdr:row>
      <xdr:rowOff>171450</xdr:rowOff>
    </xdr:from>
    <xdr:to>
      <xdr:col>68</xdr:col>
      <xdr:colOff>1257300</xdr:colOff>
      <xdr:row>8</xdr:row>
      <xdr:rowOff>161925</xdr:rowOff>
    </xdr:to>
    <xdr:sp macro="" textlink="">
      <xdr:nvSpPr>
        <xdr:cNvPr id="154248" name="Rectangle 212"/>
        <xdr:cNvSpPr>
          <a:spLocks noChangeArrowheads="1"/>
        </xdr:cNvSpPr>
      </xdr:nvSpPr>
      <xdr:spPr bwMode="auto">
        <a:xfrm>
          <a:off x="89154000" y="5391150"/>
          <a:ext cx="4314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49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250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251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52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253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54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55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56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57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258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59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60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61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62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63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64" name="Rectangle 212"/>
        <xdr:cNvSpPr>
          <a:spLocks noChangeArrowheads="1"/>
        </xdr:cNvSpPr>
      </xdr:nvSpPr>
      <xdr:spPr bwMode="auto">
        <a:xfrm>
          <a:off x="81333975" y="5419725"/>
          <a:ext cx="407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65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66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67" name="Rectangle 212"/>
        <xdr:cNvSpPr>
          <a:spLocks noChangeArrowheads="1"/>
        </xdr:cNvSpPr>
      </xdr:nvSpPr>
      <xdr:spPr bwMode="auto">
        <a:xfrm>
          <a:off x="8514397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68" name="Rectangle 212"/>
        <xdr:cNvSpPr>
          <a:spLocks noChangeArrowheads="1"/>
        </xdr:cNvSpPr>
      </xdr:nvSpPr>
      <xdr:spPr bwMode="auto">
        <a:xfrm>
          <a:off x="8514397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69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70" name="Rectangle 212"/>
        <xdr:cNvSpPr>
          <a:spLocks noChangeArrowheads="1"/>
        </xdr:cNvSpPr>
      </xdr:nvSpPr>
      <xdr:spPr bwMode="auto">
        <a:xfrm>
          <a:off x="8514397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71" name="Rectangle 212"/>
        <xdr:cNvSpPr>
          <a:spLocks noChangeArrowheads="1"/>
        </xdr:cNvSpPr>
      </xdr:nvSpPr>
      <xdr:spPr bwMode="auto">
        <a:xfrm>
          <a:off x="8514397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72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73" name="Rectangle 212"/>
        <xdr:cNvSpPr>
          <a:spLocks noChangeArrowheads="1"/>
        </xdr:cNvSpPr>
      </xdr:nvSpPr>
      <xdr:spPr bwMode="auto">
        <a:xfrm>
          <a:off x="8514397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1000125</xdr:colOff>
      <xdr:row>7</xdr:row>
      <xdr:rowOff>200025</xdr:rowOff>
    </xdr:from>
    <xdr:to>
      <xdr:col>75</xdr:col>
      <xdr:colOff>238125</xdr:colOff>
      <xdr:row>8</xdr:row>
      <xdr:rowOff>247650</xdr:rowOff>
    </xdr:to>
    <xdr:sp macro="" textlink="">
      <xdr:nvSpPr>
        <xdr:cNvPr id="154274" name="Rectangle 10"/>
        <xdr:cNvSpPr>
          <a:spLocks noChangeArrowheads="1"/>
        </xdr:cNvSpPr>
      </xdr:nvSpPr>
      <xdr:spPr bwMode="auto">
        <a:xfrm>
          <a:off x="100917375" y="5419725"/>
          <a:ext cx="542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66</xdr:col>
      <xdr:colOff>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75" name="Rectangle 212"/>
        <xdr:cNvSpPr>
          <a:spLocks noChangeArrowheads="1"/>
        </xdr:cNvSpPr>
      </xdr:nvSpPr>
      <xdr:spPr bwMode="auto">
        <a:xfrm>
          <a:off x="89430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1028700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154276" name="Rectangle 212"/>
        <xdr:cNvSpPr>
          <a:spLocks noChangeArrowheads="1"/>
        </xdr:cNvSpPr>
      </xdr:nvSpPr>
      <xdr:spPr bwMode="auto">
        <a:xfrm>
          <a:off x="9324022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77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78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79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80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81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82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83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84" name="Rectangle 212"/>
        <xdr:cNvSpPr>
          <a:spLocks noChangeArrowheads="1"/>
        </xdr:cNvSpPr>
      </xdr:nvSpPr>
      <xdr:spPr bwMode="auto">
        <a:xfrm>
          <a:off x="8514397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85" name="Rectangle 212"/>
        <xdr:cNvSpPr>
          <a:spLocks noChangeArrowheads="1"/>
        </xdr:cNvSpPr>
      </xdr:nvSpPr>
      <xdr:spPr bwMode="auto">
        <a:xfrm>
          <a:off x="8514397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86" name="Rectangle 212"/>
        <xdr:cNvSpPr>
          <a:spLocks noChangeArrowheads="1"/>
        </xdr:cNvSpPr>
      </xdr:nvSpPr>
      <xdr:spPr bwMode="auto">
        <a:xfrm>
          <a:off x="85382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1028700</xdr:colOff>
      <xdr:row>7</xdr:row>
      <xdr:rowOff>200025</xdr:rowOff>
    </xdr:from>
    <xdr:to>
      <xdr:col>66</xdr:col>
      <xdr:colOff>28575</xdr:colOff>
      <xdr:row>8</xdr:row>
      <xdr:rowOff>190500</xdr:rowOff>
    </xdr:to>
    <xdr:sp macro="" textlink="">
      <xdr:nvSpPr>
        <xdr:cNvPr id="154287" name="Rectangle 212"/>
        <xdr:cNvSpPr>
          <a:spLocks noChangeArrowheads="1"/>
        </xdr:cNvSpPr>
      </xdr:nvSpPr>
      <xdr:spPr bwMode="auto">
        <a:xfrm>
          <a:off x="89192100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88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89" name="Rectangle 212"/>
        <xdr:cNvSpPr>
          <a:spLocks noChangeArrowheads="1"/>
        </xdr:cNvSpPr>
      </xdr:nvSpPr>
      <xdr:spPr bwMode="auto">
        <a:xfrm>
          <a:off x="8514397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90" name="Rectangle 212"/>
        <xdr:cNvSpPr>
          <a:spLocks noChangeArrowheads="1"/>
        </xdr:cNvSpPr>
      </xdr:nvSpPr>
      <xdr:spPr bwMode="auto">
        <a:xfrm>
          <a:off x="8514397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91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62</xdr:col>
      <xdr:colOff>1028700</xdr:colOff>
      <xdr:row>7</xdr:row>
      <xdr:rowOff>200025</xdr:rowOff>
    </xdr:from>
    <xdr:to>
      <xdr:col>63</xdr:col>
      <xdr:colOff>28575</xdr:colOff>
      <xdr:row>8</xdr:row>
      <xdr:rowOff>190500</xdr:rowOff>
    </xdr:to>
    <xdr:sp macro="" textlink="">
      <xdr:nvSpPr>
        <xdr:cNvPr id="154292" name="Rectangle 212"/>
        <xdr:cNvSpPr>
          <a:spLocks noChangeArrowheads="1"/>
        </xdr:cNvSpPr>
      </xdr:nvSpPr>
      <xdr:spPr bwMode="auto">
        <a:xfrm>
          <a:off x="85143975" y="5419725"/>
          <a:ext cx="266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93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94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95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96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60</xdr:col>
      <xdr:colOff>0</xdr:colOff>
      <xdr:row>7</xdr:row>
      <xdr:rowOff>200025</xdr:rowOff>
    </xdr:from>
    <xdr:to>
      <xdr:col>60</xdr:col>
      <xdr:colOff>28575</xdr:colOff>
      <xdr:row>8</xdr:row>
      <xdr:rowOff>190500</xdr:rowOff>
    </xdr:to>
    <xdr:sp macro="" textlink="">
      <xdr:nvSpPr>
        <xdr:cNvPr id="154297" name="Rectangle 212"/>
        <xdr:cNvSpPr>
          <a:spLocks noChangeArrowheads="1"/>
        </xdr:cNvSpPr>
      </xdr:nvSpPr>
      <xdr:spPr bwMode="auto">
        <a:xfrm>
          <a:off x="81333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1000125</xdr:colOff>
      <xdr:row>7</xdr:row>
      <xdr:rowOff>200025</xdr:rowOff>
    </xdr:from>
    <xdr:to>
      <xdr:col>72</xdr:col>
      <xdr:colOff>238125</xdr:colOff>
      <xdr:row>8</xdr:row>
      <xdr:rowOff>247650</xdr:rowOff>
    </xdr:to>
    <xdr:sp macro="" textlink="">
      <xdr:nvSpPr>
        <xdr:cNvPr id="154298" name="Rectangle 10"/>
        <xdr:cNvSpPr>
          <a:spLocks noChangeArrowheads="1"/>
        </xdr:cNvSpPr>
      </xdr:nvSpPr>
      <xdr:spPr bwMode="auto">
        <a:xfrm>
          <a:off x="97259775" y="5419725"/>
          <a:ext cx="5048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299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300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301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302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303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56</xdr:col>
      <xdr:colOff>1152525</xdr:colOff>
      <xdr:row>7</xdr:row>
      <xdr:rowOff>228600</xdr:rowOff>
    </xdr:from>
    <xdr:to>
      <xdr:col>60</xdr:col>
      <xdr:colOff>123825</xdr:colOff>
      <xdr:row>8</xdr:row>
      <xdr:rowOff>219075</xdr:rowOff>
    </xdr:to>
    <xdr:sp macro="" textlink="">
      <xdr:nvSpPr>
        <xdr:cNvPr id="154304" name="Rectangle 212"/>
        <xdr:cNvSpPr>
          <a:spLocks noChangeArrowheads="1"/>
        </xdr:cNvSpPr>
      </xdr:nvSpPr>
      <xdr:spPr bwMode="auto">
        <a:xfrm>
          <a:off x="77171550" y="5448300"/>
          <a:ext cx="428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305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154306" name="Rectangle 212"/>
        <xdr:cNvSpPr>
          <a:spLocks noChangeArrowheads="1"/>
        </xdr:cNvSpPr>
      </xdr:nvSpPr>
      <xdr:spPr bwMode="auto">
        <a:xfrm>
          <a:off x="732377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307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308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309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310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311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60</xdr:col>
      <xdr:colOff>0</xdr:colOff>
      <xdr:row>8</xdr:row>
      <xdr:rowOff>190500</xdr:rowOff>
    </xdr:to>
    <xdr:sp macro="" textlink="">
      <xdr:nvSpPr>
        <xdr:cNvPr id="154312" name="Rectangle 212"/>
        <xdr:cNvSpPr>
          <a:spLocks noChangeArrowheads="1"/>
        </xdr:cNvSpPr>
      </xdr:nvSpPr>
      <xdr:spPr bwMode="auto">
        <a:xfrm>
          <a:off x="8109585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60</xdr:col>
      <xdr:colOff>0</xdr:colOff>
      <xdr:row>8</xdr:row>
      <xdr:rowOff>190500</xdr:rowOff>
    </xdr:to>
    <xdr:sp macro="" textlink="">
      <xdr:nvSpPr>
        <xdr:cNvPr id="154313" name="Rectangle 212"/>
        <xdr:cNvSpPr>
          <a:spLocks noChangeArrowheads="1"/>
        </xdr:cNvSpPr>
      </xdr:nvSpPr>
      <xdr:spPr bwMode="auto">
        <a:xfrm>
          <a:off x="8109585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314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60</xdr:col>
      <xdr:colOff>0</xdr:colOff>
      <xdr:row>8</xdr:row>
      <xdr:rowOff>190500</xdr:rowOff>
    </xdr:to>
    <xdr:sp macro="" textlink="">
      <xdr:nvSpPr>
        <xdr:cNvPr id="154315" name="Rectangle 212"/>
        <xdr:cNvSpPr>
          <a:spLocks noChangeArrowheads="1"/>
        </xdr:cNvSpPr>
      </xdr:nvSpPr>
      <xdr:spPr bwMode="auto">
        <a:xfrm>
          <a:off x="8109585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60</xdr:col>
      <xdr:colOff>0</xdr:colOff>
      <xdr:row>8</xdr:row>
      <xdr:rowOff>190500</xdr:rowOff>
    </xdr:to>
    <xdr:sp macro="" textlink="">
      <xdr:nvSpPr>
        <xdr:cNvPr id="154316" name="Rectangle 212"/>
        <xdr:cNvSpPr>
          <a:spLocks noChangeArrowheads="1"/>
        </xdr:cNvSpPr>
      </xdr:nvSpPr>
      <xdr:spPr bwMode="auto">
        <a:xfrm>
          <a:off x="8109585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154317" name="Rectangle 212"/>
        <xdr:cNvSpPr>
          <a:spLocks noChangeArrowheads="1"/>
        </xdr:cNvSpPr>
      </xdr:nvSpPr>
      <xdr:spPr bwMode="auto">
        <a:xfrm>
          <a:off x="772858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59</xdr:col>
      <xdr:colOff>1028700</xdr:colOff>
      <xdr:row>7</xdr:row>
      <xdr:rowOff>200025</xdr:rowOff>
    </xdr:from>
    <xdr:to>
      <xdr:col>60</xdr:col>
      <xdr:colOff>0</xdr:colOff>
      <xdr:row>8</xdr:row>
      <xdr:rowOff>190500</xdr:rowOff>
    </xdr:to>
    <xdr:sp macro="" textlink="">
      <xdr:nvSpPr>
        <xdr:cNvPr id="154318" name="Rectangle 212"/>
        <xdr:cNvSpPr>
          <a:spLocks noChangeArrowheads="1"/>
        </xdr:cNvSpPr>
      </xdr:nvSpPr>
      <xdr:spPr bwMode="auto">
        <a:xfrm>
          <a:off x="81095850" y="5419725"/>
          <a:ext cx="2381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86</xdr:col>
      <xdr:colOff>965200</xdr:colOff>
      <xdr:row>22</xdr:row>
      <xdr:rowOff>190500</xdr:rowOff>
    </xdr:from>
    <xdr:to>
      <xdr:col>87</xdr:col>
      <xdr:colOff>195490</xdr:colOff>
      <xdr:row>23</xdr:row>
      <xdr:rowOff>226332</xdr:rowOff>
    </xdr:to>
    <xdr:sp macro="" textlink="">
      <xdr:nvSpPr>
        <xdr:cNvPr id="750" name="Rectangle 10"/>
        <xdr:cNvSpPr>
          <a:spLocks noChangeArrowheads="1"/>
        </xdr:cNvSpPr>
      </xdr:nvSpPr>
      <xdr:spPr bwMode="auto">
        <a:xfrm>
          <a:off x="111239300" y="88011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US" sz="18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noFill/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CN43"/>
  <sheetViews>
    <sheetView showZeros="0" tabSelected="1" view="pageBreakPreview" zoomScale="70" zoomScaleNormal="100" zoomScaleSheetLayoutView="70" workbookViewId="0">
      <pane xSplit="3" ySplit="8" topLeftCell="BS9" activePane="bottomRight" state="frozen"/>
      <selection pane="topRight" activeCell="D1" sqref="D1"/>
      <selection pane="bottomLeft" activeCell="A9" sqref="A9"/>
      <selection pane="bottomRight" activeCell="BY7" sqref="BY7"/>
    </sheetView>
  </sheetViews>
  <sheetFormatPr defaultRowHeight="18.75"/>
  <cols>
    <col min="1" max="1" width="7" style="2" customWidth="1"/>
    <col min="2" max="2" width="35.28515625" style="2" customWidth="1"/>
    <col min="3" max="3" width="21.85546875" style="2" customWidth="1"/>
    <col min="4" max="4" width="19.140625" style="2" customWidth="1"/>
    <col min="5" max="5" width="17.5703125" style="2" customWidth="1"/>
    <col min="6" max="6" width="19.28515625" style="1" customWidth="1"/>
    <col min="7" max="7" width="18.85546875" style="1" customWidth="1"/>
    <col min="8" max="8" width="15.85546875" style="1" customWidth="1"/>
    <col min="9" max="9" width="18.140625" style="1" customWidth="1"/>
    <col min="10" max="10" width="19" style="1" customWidth="1"/>
    <col min="11" max="11" width="20" style="1" customWidth="1"/>
    <col min="12" max="12" width="18" style="1" customWidth="1"/>
    <col min="13" max="13" width="21.28515625" style="1" customWidth="1"/>
    <col min="14" max="14" width="19.7109375" style="1" customWidth="1"/>
    <col min="15" max="15" width="20.140625" style="1" customWidth="1"/>
    <col min="16" max="16" width="20.28515625" style="1" customWidth="1"/>
    <col min="17" max="17" width="20.140625" style="1" customWidth="1"/>
    <col min="18" max="30" width="20.28515625" style="1" customWidth="1"/>
    <col min="31" max="31" width="21.85546875" style="1" customWidth="1"/>
    <col min="32" max="32" width="19.140625" style="1" customWidth="1"/>
    <col min="33" max="33" width="19.7109375" style="1" customWidth="1"/>
    <col min="34" max="34" width="21.140625" style="1" customWidth="1"/>
    <col min="35" max="35" width="20.42578125" style="1" customWidth="1"/>
    <col min="36" max="36" width="20.85546875" style="1" customWidth="1"/>
    <col min="37" max="38" width="22" style="1" customWidth="1"/>
    <col min="39" max="39" width="20.85546875" style="1" customWidth="1"/>
    <col min="40" max="41" width="22" style="1" customWidth="1"/>
    <col min="42" max="44" width="20.85546875" style="1" customWidth="1"/>
    <col min="45" max="45" width="20.85546875" style="81" customWidth="1"/>
    <col min="46" max="47" width="20.85546875" style="1" customWidth="1"/>
    <col min="48" max="48" width="20.85546875" style="81" customWidth="1"/>
    <col min="49" max="50" width="20.85546875" style="1" customWidth="1"/>
    <col min="51" max="54" width="20.85546875" style="81" customWidth="1"/>
    <col min="55" max="56" width="20.85546875" style="1" customWidth="1"/>
    <col min="57" max="57" width="19" style="81" customWidth="1"/>
    <col min="58" max="59" width="20.85546875" style="1" customWidth="1"/>
    <col min="60" max="60" width="19" style="81" customWidth="1"/>
    <col min="61" max="62" width="20.85546875" style="1" customWidth="1"/>
    <col min="63" max="63" width="19" style="81" customWidth="1"/>
    <col min="64" max="65" width="20.85546875" style="1" customWidth="1"/>
    <col min="66" max="66" width="19" style="81" customWidth="1"/>
    <col min="67" max="68" width="20.85546875" style="1" customWidth="1"/>
    <col min="69" max="69" width="19" style="81" customWidth="1"/>
    <col min="70" max="71" width="20.85546875" style="1" customWidth="1"/>
    <col min="72" max="72" width="19" style="81" customWidth="1"/>
    <col min="73" max="73" width="18.7109375" style="1" customWidth="1"/>
    <col min="74" max="74" width="17.140625" style="1" customWidth="1"/>
    <col min="75" max="75" width="19.5703125" style="1" customWidth="1"/>
    <col min="76" max="76" width="18.7109375" style="1" customWidth="1"/>
    <col min="77" max="77" width="14.85546875" style="1" customWidth="1"/>
    <col min="78" max="78" width="16.5703125" style="1" customWidth="1"/>
    <col min="79" max="79" width="19.28515625" style="1" customWidth="1"/>
    <col min="80" max="80" width="17.5703125" style="1" customWidth="1"/>
    <col min="81" max="81" width="14.5703125" style="1" customWidth="1"/>
    <col min="82" max="82" width="21.28515625" style="1" customWidth="1"/>
    <col min="83" max="83" width="17.85546875" style="1" customWidth="1"/>
    <col min="84" max="84" width="17.28515625" style="1" customWidth="1"/>
    <col min="85" max="85" width="19.7109375" style="1" customWidth="1"/>
    <col min="86" max="86" width="15.5703125" style="1" customWidth="1"/>
    <col min="87" max="87" width="17.5703125" style="1" customWidth="1"/>
    <col min="88" max="88" width="19.28515625" style="1" customWidth="1"/>
    <col min="89" max="89" width="16.7109375" style="1" customWidth="1"/>
    <col min="90" max="90" width="17.140625" style="1" customWidth="1"/>
    <col min="91" max="91" width="22.28515625" style="2" customWidth="1"/>
    <col min="92" max="92" width="18.7109375" style="2" customWidth="1"/>
    <col min="93" max="16384" width="9.140625" style="2"/>
  </cols>
  <sheetData>
    <row r="1" spans="1:92" ht="21.75" customHeight="1">
      <c r="A1" s="137" t="s">
        <v>36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20"/>
      <c r="M1" s="12"/>
      <c r="N1" s="12"/>
      <c r="O1" s="19"/>
      <c r="AS1" s="1"/>
      <c r="AV1" s="1"/>
      <c r="AY1" s="1"/>
      <c r="AZ1" s="1"/>
      <c r="BA1" s="1"/>
      <c r="BB1" s="1"/>
      <c r="BE1" s="1"/>
      <c r="BH1" s="1"/>
      <c r="BK1" s="1"/>
      <c r="BN1" s="1"/>
      <c r="BQ1" s="1"/>
      <c r="BT1" s="1"/>
    </row>
    <row r="2" spans="1:92" ht="26.25" customHeight="1">
      <c r="A2" s="137" t="s">
        <v>32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2"/>
      <c r="N2" s="12"/>
      <c r="O2" s="19"/>
      <c r="AS2" s="1"/>
      <c r="AV2" s="1"/>
      <c r="AY2" s="1"/>
      <c r="AZ2" s="1"/>
      <c r="BA2" s="1"/>
      <c r="BB2" s="1"/>
      <c r="BE2" s="1"/>
      <c r="BH2" s="1"/>
      <c r="BK2" s="1"/>
      <c r="BN2" s="1"/>
      <c r="BQ2" s="1"/>
      <c r="BT2" s="1"/>
    </row>
    <row r="3" spans="1:92" ht="19.5" customHeight="1" thickBot="1">
      <c r="A3" s="150" t="s">
        <v>66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8" t="s">
        <v>27</v>
      </c>
      <c r="M3" s="7"/>
      <c r="N3" s="7"/>
      <c r="O3" s="2"/>
      <c r="AG3" s="53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W3" s="7"/>
      <c r="BZ3" s="7"/>
      <c r="CA3" s="7"/>
      <c r="CB3" s="7"/>
      <c r="CC3" s="7"/>
      <c r="CF3" s="53"/>
      <c r="CI3" s="53"/>
      <c r="CL3" s="53"/>
    </row>
    <row r="4" spans="1:92" s="24" customFormat="1" ht="30" customHeight="1" thickBot="1">
      <c r="A4" s="116" t="s">
        <v>29</v>
      </c>
      <c r="B4" s="116" t="s">
        <v>39</v>
      </c>
      <c r="C4" s="116" t="s">
        <v>30</v>
      </c>
      <c r="D4" s="124" t="s">
        <v>28</v>
      </c>
      <c r="E4" s="125"/>
      <c r="F4" s="125"/>
      <c r="G4" s="125"/>
      <c r="H4" s="125"/>
      <c r="I4" s="125"/>
      <c r="J4" s="125"/>
      <c r="K4" s="125"/>
      <c r="L4" s="126"/>
      <c r="M4" s="124" t="s">
        <v>28</v>
      </c>
      <c r="N4" s="125"/>
      <c r="O4" s="125"/>
      <c r="P4" s="125"/>
      <c r="Q4" s="125"/>
      <c r="R4" s="125"/>
      <c r="S4" s="125"/>
      <c r="T4" s="125"/>
      <c r="U4" s="126"/>
      <c r="V4" s="124" t="s">
        <v>28</v>
      </c>
      <c r="W4" s="125"/>
      <c r="X4" s="125"/>
      <c r="Y4" s="125"/>
      <c r="Z4" s="125"/>
      <c r="AA4" s="125"/>
      <c r="AB4" s="125"/>
      <c r="AC4" s="125"/>
      <c r="AD4" s="126"/>
      <c r="AE4" s="124" t="s">
        <v>28</v>
      </c>
      <c r="AF4" s="125"/>
      <c r="AG4" s="125"/>
      <c r="AH4" s="125"/>
      <c r="AI4" s="125"/>
      <c r="AJ4" s="125"/>
      <c r="AK4" s="125"/>
      <c r="AL4" s="125"/>
      <c r="AM4" s="126"/>
      <c r="AN4" s="124" t="s">
        <v>28</v>
      </c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6"/>
      <c r="AZ4" s="98"/>
      <c r="BA4" s="98"/>
      <c r="BB4" s="98"/>
      <c r="BC4" s="124" t="s">
        <v>28</v>
      </c>
      <c r="BD4" s="125"/>
      <c r="BE4" s="125"/>
      <c r="BF4" s="125"/>
      <c r="BG4" s="125"/>
      <c r="BH4" s="125"/>
      <c r="BI4" s="125"/>
      <c r="BJ4" s="125"/>
      <c r="BK4" s="126"/>
      <c r="BL4" s="125" t="s">
        <v>28</v>
      </c>
      <c r="BM4" s="125"/>
      <c r="BN4" s="125"/>
      <c r="BO4" s="125"/>
      <c r="BP4" s="125"/>
      <c r="BQ4" s="125"/>
      <c r="BR4" s="125"/>
      <c r="BS4" s="125"/>
      <c r="BT4" s="126"/>
      <c r="BU4" s="124" t="s">
        <v>28</v>
      </c>
      <c r="BV4" s="125"/>
      <c r="BW4" s="125"/>
      <c r="BX4" s="125"/>
      <c r="BY4" s="125"/>
      <c r="BZ4" s="125"/>
      <c r="CA4" s="125"/>
      <c r="CB4" s="125"/>
      <c r="CC4" s="126"/>
      <c r="CD4" s="124" t="s">
        <v>28</v>
      </c>
      <c r="CE4" s="125"/>
      <c r="CF4" s="125"/>
      <c r="CG4" s="125"/>
      <c r="CH4" s="125"/>
      <c r="CI4" s="125"/>
      <c r="CJ4" s="125"/>
      <c r="CK4" s="125"/>
      <c r="CL4" s="126"/>
    </row>
    <row r="5" spans="1:92" ht="246.75" customHeight="1" thickBot="1">
      <c r="A5" s="117"/>
      <c r="B5" s="117"/>
      <c r="C5" s="117"/>
      <c r="D5" s="130" t="s">
        <v>44</v>
      </c>
      <c r="E5" s="131"/>
      <c r="F5" s="132"/>
      <c r="G5" s="144" t="s">
        <v>26</v>
      </c>
      <c r="H5" s="145"/>
      <c r="I5" s="146"/>
      <c r="J5" s="130" t="s">
        <v>37</v>
      </c>
      <c r="K5" s="136"/>
      <c r="L5" s="132"/>
      <c r="M5" s="130" t="s">
        <v>45</v>
      </c>
      <c r="N5" s="131"/>
      <c r="O5" s="132"/>
      <c r="P5" s="138" t="s">
        <v>34</v>
      </c>
      <c r="Q5" s="139"/>
      <c r="R5" s="140"/>
      <c r="S5" s="127" t="s">
        <v>60</v>
      </c>
      <c r="T5" s="128"/>
      <c r="U5" s="129"/>
      <c r="V5" s="127" t="s">
        <v>51</v>
      </c>
      <c r="W5" s="128"/>
      <c r="X5" s="129"/>
      <c r="Y5" s="127" t="s">
        <v>55</v>
      </c>
      <c r="Z5" s="128"/>
      <c r="AA5" s="129"/>
      <c r="AB5" s="127" t="s">
        <v>49</v>
      </c>
      <c r="AC5" s="128"/>
      <c r="AD5" s="129"/>
      <c r="AE5" s="167" t="s">
        <v>38</v>
      </c>
      <c r="AF5" s="168"/>
      <c r="AG5" s="169"/>
      <c r="AH5" s="151" t="s">
        <v>40</v>
      </c>
      <c r="AI5" s="152"/>
      <c r="AJ5" s="153"/>
      <c r="AK5" s="151" t="s">
        <v>56</v>
      </c>
      <c r="AL5" s="152"/>
      <c r="AM5" s="153"/>
      <c r="AN5" s="151" t="s">
        <v>47</v>
      </c>
      <c r="AO5" s="152"/>
      <c r="AP5" s="153"/>
      <c r="AQ5" s="113" t="s">
        <v>64</v>
      </c>
      <c r="AR5" s="114"/>
      <c r="AS5" s="115"/>
      <c r="AT5" s="113" t="s">
        <v>57</v>
      </c>
      <c r="AU5" s="114"/>
      <c r="AV5" s="115"/>
      <c r="AW5" s="113" t="s">
        <v>61</v>
      </c>
      <c r="AX5" s="114"/>
      <c r="AY5" s="115"/>
      <c r="AZ5" s="113" t="s">
        <v>67</v>
      </c>
      <c r="BA5" s="114"/>
      <c r="BB5" s="115"/>
      <c r="BC5" s="113" t="s">
        <v>54</v>
      </c>
      <c r="BD5" s="114"/>
      <c r="BE5" s="115"/>
      <c r="BF5" s="113" t="s">
        <v>62</v>
      </c>
      <c r="BG5" s="114"/>
      <c r="BH5" s="115"/>
      <c r="BI5" s="113" t="s">
        <v>58</v>
      </c>
      <c r="BJ5" s="114"/>
      <c r="BK5" s="115"/>
      <c r="BL5" s="113" t="s">
        <v>52</v>
      </c>
      <c r="BM5" s="114"/>
      <c r="BN5" s="115"/>
      <c r="BO5" s="113" t="s">
        <v>59</v>
      </c>
      <c r="BP5" s="114"/>
      <c r="BQ5" s="115"/>
      <c r="BR5" s="113" t="s">
        <v>63</v>
      </c>
      <c r="BS5" s="114"/>
      <c r="BT5" s="115"/>
      <c r="BU5" s="118" t="s">
        <v>53</v>
      </c>
      <c r="BV5" s="119"/>
      <c r="BW5" s="120"/>
      <c r="BX5" s="118" t="s">
        <v>43</v>
      </c>
      <c r="BY5" s="119"/>
      <c r="BZ5" s="120"/>
      <c r="CA5" s="160" t="s">
        <v>50</v>
      </c>
      <c r="CB5" s="161"/>
      <c r="CC5" s="162"/>
      <c r="CD5" s="160" t="s">
        <v>42</v>
      </c>
      <c r="CE5" s="161"/>
      <c r="CF5" s="162"/>
      <c r="CG5" s="160" t="s">
        <v>41</v>
      </c>
      <c r="CH5" s="161"/>
      <c r="CI5" s="162"/>
      <c r="CJ5" s="160" t="s">
        <v>46</v>
      </c>
      <c r="CK5" s="161"/>
      <c r="CL5" s="162"/>
    </row>
    <row r="6" spans="1:92" ht="68.25" hidden="1" customHeight="1">
      <c r="A6" s="117"/>
      <c r="B6" s="117"/>
      <c r="C6" s="117"/>
      <c r="D6" s="133"/>
      <c r="E6" s="134"/>
      <c r="F6" s="135"/>
      <c r="G6" s="147"/>
      <c r="H6" s="148"/>
      <c r="I6" s="149"/>
      <c r="J6" s="100"/>
      <c r="K6" s="102"/>
      <c r="L6" s="103"/>
      <c r="M6" s="133"/>
      <c r="N6" s="134"/>
      <c r="O6" s="135"/>
      <c r="P6" s="141"/>
      <c r="Q6" s="142"/>
      <c r="R6" s="143"/>
      <c r="S6" s="104"/>
      <c r="T6" s="105"/>
      <c r="U6" s="106"/>
      <c r="V6" s="104"/>
      <c r="W6" s="105"/>
      <c r="X6" s="106"/>
      <c r="Y6" s="104"/>
      <c r="Z6" s="105"/>
      <c r="AA6" s="106"/>
      <c r="AB6" s="104"/>
      <c r="AC6" s="105"/>
      <c r="AD6" s="106"/>
      <c r="AE6" s="170"/>
      <c r="AF6" s="171"/>
      <c r="AG6" s="172"/>
      <c r="AH6" s="154"/>
      <c r="AI6" s="155"/>
      <c r="AJ6" s="156"/>
      <c r="AK6" s="154"/>
      <c r="AL6" s="155"/>
      <c r="AM6" s="156"/>
      <c r="AN6" s="154"/>
      <c r="AO6" s="155"/>
      <c r="AP6" s="156"/>
      <c r="AQ6" s="37"/>
      <c r="AR6" s="10"/>
      <c r="AS6" s="107"/>
      <c r="AT6" s="37"/>
      <c r="AU6" s="10"/>
      <c r="AV6" s="107"/>
      <c r="AW6" s="37"/>
      <c r="AX6" s="10"/>
      <c r="AY6" s="107"/>
      <c r="AZ6" s="108"/>
      <c r="BA6" s="108"/>
      <c r="BB6" s="108"/>
      <c r="BC6" s="37"/>
      <c r="BD6" s="10"/>
      <c r="BE6" s="107"/>
      <c r="BF6" s="37"/>
      <c r="BG6" s="10"/>
      <c r="BH6" s="107"/>
      <c r="BI6" s="37"/>
      <c r="BJ6" s="10"/>
      <c r="BK6" s="107"/>
      <c r="BL6" s="37"/>
      <c r="BM6" s="10"/>
      <c r="BN6" s="107"/>
      <c r="BO6" s="37"/>
      <c r="BP6" s="10"/>
      <c r="BQ6" s="107"/>
      <c r="BR6" s="37"/>
      <c r="BS6" s="10"/>
      <c r="BT6" s="107"/>
      <c r="BU6" s="121"/>
      <c r="BV6" s="122"/>
      <c r="BW6" s="123"/>
      <c r="BX6" s="121"/>
      <c r="BY6" s="122"/>
      <c r="BZ6" s="123"/>
      <c r="CA6" s="163"/>
      <c r="CB6" s="164"/>
      <c r="CC6" s="165"/>
      <c r="CD6" s="163"/>
      <c r="CE6" s="164"/>
      <c r="CF6" s="165"/>
      <c r="CG6" s="163"/>
      <c r="CH6" s="164"/>
      <c r="CI6" s="165"/>
      <c r="CJ6" s="163"/>
      <c r="CK6" s="164"/>
      <c r="CL6" s="165"/>
    </row>
    <row r="7" spans="1:92" ht="66.75" customHeight="1" thickBot="1">
      <c r="A7" s="117"/>
      <c r="B7" s="117"/>
      <c r="C7" s="117"/>
      <c r="D7" s="101" t="s">
        <v>65</v>
      </c>
      <c r="E7" s="101" t="s">
        <v>33</v>
      </c>
      <c r="F7" s="109" t="s">
        <v>31</v>
      </c>
      <c r="G7" s="101" t="str">
        <f>D7</f>
        <v>розпис на                  січень-липень</v>
      </c>
      <c r="H7" s="101" t="s">
        <v>33</v>
      </c>
      <c r="I7" s="109" t="s">
        <v>31</v>
      </c>
      <c r="J7" s="101" t="str">
        <f>D7</f>
        <v>розпис на                  січень-липень</v>
      </c>
      <c r="K7" s="101" t="s">
        <v>33</v>
      </c>
      <c r="L7" s="109" t="s">
        <v>31</v>
      </c>
      <c r="M7" s="101" t="str">
        <f>D7</f>
        <v>розпис на                  січень-липень</v>
      </c>
      <c r="N7" s="101" t="s">
        <v>33</v>
      </c>
      <c r="O7" s="109" t="s">
        <v>31</v>
      </c>
      <c r="P7" s="101" t="str">
        <f>D7</f>
        <v>розпис на                  січень-липень</v>
      </c>
      <c r="Q7" s="101" t="s">
        <v>33</v>
      </c>
      <c r="R7" s="109" t="s">
        <v>35</v>
      </c>
      <c r="S7" s="109" t="str">
        <f>D7</f>
        <v>розпис на                  січень-липень</v>
      </c>
      <c r="T7" s="109" t="str">
        <f>E7</f>
        <v>направлено відкритих асигнувань</v>
      </c>
      <c r="U7" s="109" t="str">
        <f>F7</f>
        <v>касові видатки</v>
      </c>
      <c r="V7" s="109" t="str">
        <f>D7</f>
        <v>розпис на                  січень-липень</v>
      </c>
      <c r="W7" s="109" t="str">
        <f>E7</f>
        <v>направлено відкритих асигнувань</v>
      </c>
      <c r="X7" s="109" t="str">
        <f>F7</f>
        <v>касові видатки</v>
      </c>
      <c r="Y7" s="109" t="str">
        <f>M7</f>
        <v>розпис на                  січень-липень</v>
      </c>
      <c r="Z7" s="109" t="str">
        <f>E7</f>
        <v>направлено відкритих асигнувань</v>
      </c>
      <c r="AA7" s="109" t="str">
        <f>O7</f>
        <v>касові видатки</v>
      </c>
      <c r="AB7" s="109" t="str">
        <f>D7</f>
        <v>розпис на                  січень-липень</v>
      </c>
      <c r="AC7" s="109" t="str">
        <f>H7</f>
        <v>направлено відкритих асигнувань</v>
      </c>
      <c r="AD7" s="109" t="str">
        <f>F7</f>
        <v>касові видатки</v>
      </c>
      <c r="AE7" s="110" t="str">
        <f>D7</f>
        <v>розпис на                  січень-липень</v>
      </c>
      <c r="AF7" s="110" t="s">
        <v>33</v>
      </c>
      <c r="AG7" s="111" t="s">
        <v>31</v>
      </c>
      <c r="AH7" s="101" t="str">
        <f>D7</f>
        <v>розпис на                  січень-липень</v>
      </c>
      <c r="AI7" s="101" t="s">
        <v>33</v>
      </c>
      <c r="AJ7" s="109" t="s">
        <v>31</v>
      </c>
      <c r="AK7" s="101" t="str">
        <f>D7</f>
        <v>розпис на                  січень-липень</v>
      </c>
      <c r="AL7" s="101" t="s">
        <v>33</v>
      </c>
      <c r="AM7" s="109" t="s">
        <v>31</v>
      </c>
      <c r="AN7" s="101" t="str">
        <f>G7</f>
        <v>розпис на                  січень-липень</v>
      </c>
      <c r="AO7" s="101" t="s">
        <v>33</v>
      </c>
      <c r="AP7" s="109" t="s">
        <v>31</v>
      </c>
      <c r="AQ7" s="109" t="str">
        <f>AH7</f>
        <v>розпис на                  січень-липень</v>
      </c>
      <c r="AR7" s="101" t="s">
        <v>33</v>
      </c>
      <c r="AS7" s="109" t="s">
        <v>31</v>
      </c>
      <c r="AT7" s="109" t="str">
        <f>AK7</f>
        <v>розпис на                  січень-липень</v>
      </c>
      <c r="AU7" s="101" t="s">
        <v>33</v>
      </c>
      <c r="AV7" s="109" t="s">
        <v>31</v>
      </c>
      <c r="AW7" s="109" t="str">
        <f>D7</f>
        <v>розпис на                  січень-липень</v>
      </c>
      <c r="AX7" s="109" t="str">
        <f>E7</f>
        <v>направлено відкритих асигнувань</v>
      </c>
      <c r="AY7" s="109" t="str">
        <f>F7</f>
        <v>касові видатки</v>
      </c>
      <c r="AZ7" s="110" t="str">
        <f>D7</f>
        <v>розпис на                  січень-липень</v>
      </c>
      <c r="BA7" s="110" t="s">
        <v>33</v>
      </c>
      <c r="BB7" s="111" t="str">
        <f>AY7</f>
        <v>касові видатки</v>
      </c>
      <c r="BC7" s="109" t="str">
        <f>D7</f>
        <v>розпис на                  січень-липень</v>
      </c>
      <c r="BD7" s="109" t="str">
        <f>H7</f>
        <v>направлено відкритих асигнувань</v>
      </c>
      <c r="BE7" s="109" t="str">
        <f>I7</f>
        <v>касові видатки</v>
      </c>
      <c r="BF7" s="109" t="str">
        <f>AW7</f>
        <v>розпис на                  січень-липень</v>
      </c>
      <c r="BG7" s="109" t="str">
        <f>H7</f>
        <v>направлено відкритих асигнувань</v>
      </c>
      <c r="BH7" s="109" t="str">
        <f>I7</f>
        <v>касові видатки</v>
      </c>
      <c r="BI7" s="109" t="str">
        <f>BC7</f>
        <v>розпис на                  січень-липень</v>
      </c>
      <c r="BJ7" s="109" t="str">
        <f>K7</f>
        <v>направлено відкритих асигнувань</v>
      </c>
      <c r="BK7" s="109" t="str">
        <f>L7</f>
        <v>касові видатки</v>
      </c>
      <c r="BL7" s="109" t="str">
        <f>AW7</f>
        <v>розпис на                  січень-липень</v>
      </c>
      <c r="BM7" s="109" t="str">
        <f>K7</f>
        <v>направлено відкритих асигнувань</v>
      </c>
      <c r="BN7" s="109" t="str">
        <f>L7</f>
        <v>касові видатки</v>
      </c>
      <c r="BO7" s="109" t="str">
        <f>BC7</f>
        <v>розпис на                  січень-липень</v>
      </c>
      <c r="BP7" s="109" t="str">
        <f>N7</f>
        <v>направлено відкритих асигнувань</v>
      </c>
      <c r="BQ7" s="109" t="str">
        <f>O7</f>
        <v>касові видатки</v>
      </c>
      <c r="BR7" s="109" t="str">
        <f>D7</f>
        <v>розпис на                  січень-липень</v>
      </c>
      <c r="BS7" s="109" t="str">
        <f>E7</f>
        <v>направлено відкритих асигнувань</v>
      </c>
      <c r="BT7" s="109" t="str">
        <f>F7</f>
        <v>касові видатки</v>
      </c>
      <c r="BU7" s="101" t="str">
        <f>M7</f>
        <v>розпис на                  січень-липень</v>
      </c>
      <c r="BV7" s="101" t="str">
        <f>N7</f>
        <v>направлено відкритих асигнувань</v>
      </c>
      <c r="BW7" s="101" t="str">
        <f>O7</f>
        <v>касові видатки</v>
      </c>
      <c r="BX7" s="101" t="str">
        <f>P7</f>
        <v>розпис на                  січень-липень</v>
      </c>
      <c r="BY7" s="101" t="s">
        <v>33</v>
      </c>
      <c r="BZ7" s="109" t="str">
        <f>F7</f>
        <v>касові видатки</v>
      </c>
      <c r="CA7" s="110" t="str">
        <f>D7</f>
        <v>розпис на                  січень-липень</v>
      </c>
      <c r="CB7" s="110" t="s">
        <v>33</v>
      </c>
      <c r="CC7" s="111" t="str">
        <f>CF7</f>
        <v>касові видатки</v>
      </c>
      <c r="CD7" s="110" t="str">
        <f>D7</f>
        <v>розпис на                  січень-липень</v>
      </c>
      <c r="CE7" s="110" t="s">
        <v>33</v>
      </c>
      <c r="CF7" s="111" t="str">
        <f>F7</f>
        <v>касові видатки</v>
      </c>
      <c r="CG7" s="110" t="str">
        <f>AE7</f>
        <v>розпис на                  січень-липень</v>
      </c>
      <c r="CH7" s="110" t="s">
        <v>33</v>
      </c>
      <c r="CI7" s="111" t="str">
        <f>CF7</f>
        <v>касові видатки</v>
      </c>
      <c r="CJ7" s="110" t="str">
        <f>AH7</f>
        <v>розпис на                  січень-липень</v>
      </c>
      <c r="CK7" s="110" t="s">
        <v>33</v>
      </c>
      <c r="CL7" s="111" t="str">
        <f>CI7</f>
        <v>касові видатки</v>
      </c>
    </row>
    <row r="8" spans="1:92" s="9" customFormat="1" ht="18.75" customHeight="1" thickBot="1">
      <c r="A8" s="35">
        <v>1</v>
      </c>
      <c r="B8" s="35">
        <v>2</v>
      </c>
      <c r="C8" s="35">
        <v>3</v>
      </c>
      <c r="D8" s="38">
        <v>4</v>
      </c>
      <c r="E8" s="11">
        <v>5</v>
      </c>
      <c r="F8" s="17">
        <v>6</v>
      </c>
      <c r="G8" s="38">
        <v>7</v>
      </c>
      <c r="H8" s="11">
        <v>8</v>
      </c>
      <c r="I8" s="17">
        <v>9</v>
      </c>
      <c r="J8" s="38">
        <v>10</v>
      </c>
      <c r="K8" s="11">
        <v>11</v>
      </c>
      <c r="L8" s="17">
        <v>12</v>
      </c>
      <c r="M8" s="38">
        <v>13</v>
      </c>
      <c r="N8" s="11">
        <v>14</v>
      </c>
      <c r="O8" s="17">
        <v>15</v>
      </c>
      <c r="P8" s="96">
        <v>16</v>
      </c>
      <c r="Q8" s="11">
        <v>17</v>
      </c>
      <c r="R8" s="17">
        <v>18</v>
      </c>
      <c r="S8" s="90">
        <v>19</v>
      </c>
      <c r="T8" s="91">
        <v>20</v>
      </c>
      <c r="U8" s="92">
        <v>21</v>
      </c>
      <c r="V8" s="90">
        <v>22</v>
      </c>
      <c r="W8" s="91">
        <v>23</v>
      </c>
      <c r="X8" s="92">
        <v>24</v>
      </c>
      <c r="Y8" s="87">
        <v>25</v>
      </c>
      <c r="Z8" s="88">
        <v>26</v>
      </c>
      <c r="AA8" s="89">
        <v>27</v>
      </c>
      <c r="AB8" s="87">
        <v>28</v>
      </c>
      <c r="AC8" s="88">
        <v>29</v>
      </c>
      <c r="AD8" s="89">
        <v>30</v>
      </c>
      <c r="AE8" s="75">
        <v>31</v>
      </c>
      <c r="AF8" s="73">
        <v>32</v>
      </c>
      <c r="AG8" s="97">
        <v>33</v>
      </c>
      <c r="AH8" s="38">
        <v>34</v>
      </c>
      <c r="AI8" s="11">
        <v>35</v>
      </c>
      <c r="AJ8" s="17">
        <v>36</v>
      </c>
      <c r="AK8" s="38">
        <v>37</v>
      </c>
      <c r="AL8" s="11">
        <v>38</v>
      </c>
      <c r="AM8" s="17">
        <v>39</v>
      </c>
      <c r="AN8" s="38">
        <v>40</v>
      </c>
      <c r="AO8" s="11">
        <v>41</v>
      </c>
      <c r="AP8" s="17">
        <v>42</v>
      </c>
      <c r="AQ8" s="54">
        <v>43</v>
      </c>
      <c r="AR8" s="55">
        <v>44</v>
      </c>
      <c r="AS8" s="56">
        <v>45</v>
      </c>
      <c r="AT8" s="54">
        <v>46</v>
      </c>
      <c r="AU8" s="55">
        <v>47</v>
      </c>
      <c r="AV8" s="56">
        <v>48</v>
      </c>
      <c r="AW8" s="54">
        <v>49</v>
      </c>
      <c r="AX8" s="55">
        <v>50</v>
      </c>
      <c r="AY8" s="56">
        <v>51</v>
      </c>
      <c r="AZ8" s="54">
        <v>52</v>
      </c>
      <c r="BA8" s="55">
        <v>53</v>
      </c>
      <c r="BB8" s="56">
        <v>54</v>
      </c>
      <c r="BC8" s="54">
        <v>55</v>
      </c>
      <c r="BD8" s="55">
        <v>56</v>
      </c>
      <c r="BE8" s="56">
        <v>57</v>
      </c>
      <c r="BF8" s="54">
        <v>58</v>
      </c>
      <c r="BG8" s="55">
        <v>59</v>
      </c>
      <c r="BH8" s="56">
        <v>60</v>
      </c>
      <c r="BI8" s="54">
        <v>61</v>
      </c>
      <c r="BJ8" s="55">
        <v>62</v>
      </c>
      <c r="BK8" s="56">
        <v>63</v>
      </c>
      <c r="BL8" s="54">
        <v>64</v>
      </c>
      <c r="BM8" s="55">
        <v>65</v>
      </c>
      <c r="BN8" s="56">
        <v>66</v>
      </c>
      <c r="BO8" s="54">
        <v>67</v>
      </c>
      <c r="BP8" s="55">
        <v>68</v>
      </c>
      <c r="BQ8" s="56">
        <v>69</v>
      </c>
      <c r="BR8" s="54">
        <v>70</v>
      </c>
      <c r="BS8" s="55">
        <v>71</v>
      </c>
      <c r="BT8" s="56">
        <v>72</v>
      </c>
      <c r="BU8" s="54">
        <v>73</v>
      </c>
      <c r="BV8" s="55">
        <v>74</v>
      </c>
      <c r="BW8" s="56">
        <v>75</v>
      </c>
      <c r="BX8" s="54">
        <v>76</v>
      </c>
      <c r="BY8" s="55">
        <v>77</v>
      </c>
      <c r="BZ8" s="56">
        <v>78</v>
      </c>
      <c r="CA8" s="54">
        <v>79</v>
      </c>
      <c r="CB8" s="55">
        <v>80</v>
      </c>
      <c r="CC8" s="56">
        <v>81</v>
      </c>
      <c r="CD8" s="54">
        <v>82</v>
      </c>
      <c r="CE8" s="55">
        <v>83</v>
      </c>
      <c r="CF8" s="56">
        <v>84</v>
      </c>
      <c r="CG8" s="54">
        <v>85</v>
      </c>
      <c r="CH8" s="55">
        <v>86</v>
      </c>
      <c r="CI8" s="56">
        <v>87</v>
      </c>
      <c r="CJ8" s="54">
        <v>88</v>
      </c>
      <c r="CK8" s="55">
        <v>89</v>
      </c>
      <c r="CL8" s="56">
        <v>90</v>
      </c>
    </row>
    <row r="9" spans="1:92" ht="19.5" customHeight="1">
      <c r="A9" s="14">
        <v>1</v>
      </c>
      <c r="B9" s="40" t="s">
        <v>0</v>
      </c>
      <c r="C9" s="47">
        <f>F9+I9+L9+O9+R9+AG9+AJ9+BZ9+CF9+CI9+CL9+AP9+AD9+X9+AY9+BW9+CC9+BE9+AA9+AM9+AV9+BK9+BQ9+U9+BH9+BT9+BN9+AS9+BB9</f>
        <v>7554215.9698499981</v>
      </c>
      <c r="D9" s="50">
        <v>2698659.8</v>
      </c>
      <c r="E9" s="48">
        <v>2681939.52049</v>
      </c>
      <c r="F9" s="49">
        <v>2680399.4575399999</v>
      </c>
      <c r="G9" s="50">
        <v>122473.4</v>
      </c>
      <c r="H9" s="48">
        <v>122473.4</v>
      </c>
      <c r="I9" s="49">
        <v>122468.2926</v>
      </c>
      <c r="J9" s="50">
        <v>23845.7</v>
      </c>
      <c r="K9" s="48">
        <v>19861.257000000001</v>
      </c>
      <c r="L9" s="49">
        <v>19859.665559999998</v>
      </c>
      <c r="M9" s="78">
        <v>1357750.8</v>
      </c>
      <c r="N9" s="79">
        <v>1220670.895</v>
      </c>
      <c r="O9" s="80">
        <v>1198002.9025599998</v>
      </c>
      <c r="P9" s="50">
        <v>1737306.7</v>
      </c>
      <c r="Q9" s="48">
        <v>1737306.7</v>
      </c>
      <c r="R9" s="49">
        <v>1639551.1207699999</v>
      </c>
      <c r="S9" s="50">
        <v>4072.5</v>
      </c>
      <c r="T9" s="48">
        <v>4072.5</v>
      </c>
      <c r="U9" s="49">
        <v>118.54978</v>
      </c>
      <c r="V9" s="50">
        <v>7043</v>
      </c>
      <c r="W9" s="48">
        <v>7043</v>
      </c>
      <c r="X9" s="49">
        <v>1318.33548</v>
      </c>
      <c r="Y9" s="50">
        <v>45890.2</v>
      </c>
      <c r="Z9" s="48">
        <v>45890.2</v>
      </c>
      <c r="AA9" s="49">
        <v>5661.66032</v>
      </c>
      <c r="AB9" s="50">
        <v>424.1</v>
      </c>
      <c r="AC9" s="48">
        <v>424.1</v>
      </c>
      <c r="AD9" s="49">
        <v>422.29429999999996</v>
      </c>
      <c r="AE9" s="57">
        <v>3299</v>
      </c>
      <c r="AF9" s="58">
        <v>3299</v>
      </c>
      <c r="AG9" s="59">
        <v>3298.9989</v>
      </c>
      <c r="AH9" s="50">
        <v>1436587.3</v>
      </c>
      <c r="AI9" s="48">
        <v>1435935.7</v>
      </c>
      <c r="AJ9" s="49">
        <v>1420417.8397899999</v>
      </c>
      <c r="AK9" s="50"/>
      <c r="AL9" s="48"/>
      <c r="AM9" s="49"/>
      <c r="AN9" s="50">
        <v>23907.3</v>
      </c>
      <c r="AO9" s="48">
        <v>23907.3</v>
      </c>
      <c r="AP9" s="49">
        <v>22851.724289999998</v>
      </c>
      <c r="AQ9" s="50">
        <v>8688.098</v>
      </c>
      <c r="AR9" s="48">
        <v>8688.098</v>
      </c>
      <c r="AS9" s="49">
        <v>8688.0039299999989</v>
      </c>
      <c r="AT9" s="50">
        <v>1180</v>
      </c>
      <c r="AU9" s="48">
        <v>1180</v>
      </c>
      <c r="AV9" s="49">
        <v>566.78473999999994</v>
      </c>
      <c r="AW9" s="50">
        <v>14467.1</v>
      </c>
      <c r="AX9" s="48">
        <v>14467.1</v>
      </c>
      <c r="AY9" s="49">
        <v>1541.0550000000001</v>
      </c>
      <c r="AZ9" s="57">
        <v>5685.326</v>
      </c>
      <c r="BA9" s="58">
        <v>5685.326</v>
      </c>
      <c r="BB9" s="59">
        <v>4301.7787800000006</v>
      </c>
      <c r="BC9" s="50"/>
      <c r="BD9" s="48"/>
      <c r="BE9" s="49"/>
      <c r="BF9" s="50">
        <v>23890</v>
      </c>
      <c r="BG9" s="48">
        <v>23890</v>
      </c>
      <c r="BH9" s="49">
        <v>7059.2418099999995</v>
      </c>
      <c r="BI9" s="50"/>
      <c r="BJ9" s="48"/>
      <c r="BK9" s="49"/>
      <c r="BL9" s="50"/>
      <c r="BM9" s="48"/>
      <c r="BN9" s="49"/>
      <c r="BO9" s="50"/>
      <c r="BP9" s="48"/>
      <c r="BQ9" s="49"/>
      <c r="BR9" s="50"/>
      <c r="BS9" s="48"/>
      <c r="BT9" s="49"/>
      <c r="BU9" s="78">
        <v>44540</v>
      </c>
      <c r="BV9" s="79">
        <v>44540</v>
      </c>
      <c r="BW9" s="80">
        <v>95727.317060000001</v>
      </c>
      <c r="BX9" s="78"/>
      <c r="BY9" s="79"/>
      <c r="BZ9" s="80"/>
      <c r="CA9" s="57"/>
      <c r="CB9" s="58"/>
      <c r="CC9" s="59"/>
      <c r="CD9" s="57">
        <v>290.39999999999998</v>
      </c>
      <c r="CE9" s="58">
        <v>290.39999999999998</v>
      </c>
      <c r="CF9" s="59">
        <v>290.36377000000005</v>
      </c>
      <c r="CG9" s="57">
        <v>199613.6</v>
      </c>
      <c r="CH9" s="58">
        <v>94714.817479999998</v>
      </c>
      <c r="CI9" s="59">
        <v>88709.232780000006</v>
      </c>
      <c r="CJ9" s="57">
        <v>330651.59999999998</v>
      </c>
      <c r="CK9" s="58">
        <v>330651.59999999998</v>
      </c>
      <c r="CL9" s="59">
        <v>232961.35008999999</v>
      </c>
      <c r="CM9" s="4" t="e">
        <f>C9-#REF!</f>
        <v>#REF!</v>
      </c>
      <c r="CN9" s="4"/>
    </row>
    <row r="10" spans="1:92" ht="19.5" customHeight="1">
      <c r="A10" s="15">
        <v>2</v>
      </c>
      <c r="B10" s="41" t="s">
        <v>1</v>
      </c>
      <c r="C10" s="47">
        <f t="shared" ref="C10:C33" si="0">F10+I10+L10+O10+R10+AG10+AJ10+BZ10+CF10+CI10+CL10+AP10+AD10+X10+AY10+BW10+CC10+BE10+AA10+AM10+AV10+BK10+BQ10+U10+BH10+BT10+BN10+AS10+BB10</f>
        <v>5233532.9458900001</v>
      </c>
      <c r="D10" s="85">
        <v>1561529</v>
      </c>
      <c r="E10" s="28">
        <v>1561529</v>
      </c>
      <c r="F10" s="86">
        <v>1561490.43634</v>
      </c>
      <c r="G10" s="85">
        <v>87045.2</v>
      </c>
      <c r="H10" s="28">
        <v>87045.2</v>
      </c>
      <c r="I10" s="86">
        <v>87041.755799999999</v>
      </c>
      <c r="J10" s="85">
        <v>11373.1</v>
      </c>
      <c r="K10" s="28">
        <v>9633.2598500000004</v>
      </c>
      <c r="L10" s="86">
        <v>9633.2598500000004</v>
      </c>
      <c r="M10" s="85">
        <v>1254983.3</v>
      </c>
      <c r="N10" s="28">
        <v>1153513.04048</v>
      </c>
      <c r="O10" s="86">
        <v>1133720.89075</v>
      </c>
      <c r="P10" s="85">
        <v>1475143.7</v>
      </c>
      <c r="Q10" s="28">
        <v>1475143.7</v>
      </c>
      <c r="R10" s="86">
        <v>1368618.3605899999</v>
      </c>
      <c r="S10" s="85">
        <v>3600</v>
      </c>
      <c r="T10" s="28">
        <v>3600</v>
      </c>
      <c r="U10" s="86"/>
      <c r="V10" s="85">
        <v>8012.7</v>
      </c>
      <c r="W10" s="28">
        <v>8012.7</v>
      </c>
      <c r="X10" s="86">
        <v>2331.7847299999999</v>
      </c>
      <c r="Y10" s="85">
        <v>39554.9</v>
      </c>
      <c r="Z10" s="28">
        <v>39554.9</v>
      </c>
      <c r="AA10" s="86">
        <v>6027.51998</v>
      </c>
      <c r="AB10" s="85">
        <v>277.5</v>
      </c>
      <c r="AC10" s="28">
        <v>277.5</v>
      </c>
      <c r="AD10" s="86">
        <v>208.91643999999999</v>
      </c>
      <c r="AE10" s="85">
        <v>2159.1999999999998</v>
      </c>
      <c r="AF10" s="61">
        <v>2159.1999999999998</v>
      </c>
      <c r="AG10" s="62">
        <v>1584.46486</v>
      </c>
      <c r="AH10" s="29">
        <v>928148.8</v>
      </c>
      <c r="AI10" s="28">
        <v>928148.8</v>
      </c>
      <c r="AJ10" s="30">
        <v>903164.16217999998</v>
      </c>
      <c r="AK10" s="29"/>
      <c r="AL10" s="28"/>
      <c r="AM10" s="30"/>
      <c r="AN10" s="29">
        <v>15648.1</v>
      </c>
      <c r="AO10" s="28">
        <v>15648.1</v>
      </c>
      <c r="AP10" s="30">
        <v>12373.85637</v>
      </c>
      <c r="AQ10" s="29">
        <v>10761.38</v>
      </c>
      <c r="AR10" s="28">
        <v>10761.38</v>
      </c>
      <c r="AS10" s="30">
        <v>5644.8815300000006</v>
      </c>
      <c r="AT10" s="29"/>
      <c r="AU10" s="28"/>
      <c r="AV10" s="30"/>
      <c r="AW10" s="29">
        <v>5755</v>
      </c>
      <c r="AX10" s="28">
        <v>5755</v>
      </c>
      <c r="AY10" s="30"/>
      <c r="AZ10" s="60">
        <v>3791.7890000000002</v>
      </c>
      <c r="BA10" s="61">
        <v>3791.7890000000002</v>
      </c>
      <c r="BB10" s="62"/>
      <c r="BC10" s="29"/>
      <c r="BD10" s="28"/>
      <c r="BE10" s="30"/>
      <c r="BF10" s="29">
        <v>47279</v>
      </c>
      <c r="BG10" s="28">
        <v>47279</v>
      </c>
      <c r="BH10" s="30">
        <v>6479.5540999999994</v>
      </c>
      <c r="BI10" s="29">
        <v>4438.3</v>
      </c>
      <c r="BJ10" s="28">
        <v>4438.3</v>
      </c>
      <c r="BK10" s="30"/>
      <c r="BL10" s="29"/>
      <c r="BM10" s="28"/>
      <c r="BN10" s="30"/>
      <c r="BO10" s="29"/>
      <c r="BP10" s="28"/>
      <c r="BQ10" s="30"/>
      <c r="BR10" s="29"/>
      <c r="BS10" s="28"/>
      <c r="BT10" s="30"/>
      <c r="BU10" s="29">
        <v>7573</v>
      </c>
      <c r="BV10" s="28">
        <v>7573</v>
      </c>
      <c r="BW10" s="30">
        <v>17401.699250000001</v>
      </c>
      <c r="BX10" s="29"/>
      <c r="BY10" s="28"/>
      <c r="BZ10" s="30"/>
      <c r="CA10" s="60"/>
      <c r="CB10" s="61"/>
      <c r="CC10" s="62"/>
      <c r="CD10" s="60">
        <v>296.39999999999998</v>
      </c>
      <c r="CE10" s="61">
        <v>296.39999999999998</v>
      </c>
      <c r="CF10" s="62">
        <v>296.35617999999999</v>
      </c>
      <c r="CG10" s="60">
        <v>226065.1</v>
      </c>
      <c r="CH10" s="61">
        <v>46292.605000000003</v>
      </c>
      <c r="CI10" s="62">
        <v>34687.581399999995</v>
      </c>
      <c r="CJ10" s="60">
        <v>208794.6</v>
      </c>
      <c r="CK10" s="61">
        <v>208794.6</v>
      </c>
      <c r="CL10" s="62">
        <v>82827.465540000005</v>
      </c>
      <c r="CM10" s="4" t="e">
        <f>C10-#REF!</f>
        <v>#REF!</v>
      </c>
      <c r="CN10" s="4"/>
    </row>
    <row r="11" spans="1:92" ht="19.5" customHeight="1">
      <c r="A11" s="15">
        <v>3</v>
      </c>
      <c r="B11" s="41" t="s">
        <v>2</v>
      </c>
      <c r="C11" s="47">
        <f t="shared" si="0"/>
        <v>12409918.973699996</v>
      </c>
      <c r="D11" s="29">
        <v>4166680.1</v>
      </c>
      <c r="E11" s="28">
        <v>4166680.1</v>
      </c>
      <c r="F11" s="49">
        <v>4153885.2462600004</v>
      </c>
      <c r="G11" s="29">
        <v>31062</v>
      </c>
      <c r="H11" s="28">
        <v>31062</v>
      </c>
      <c r="I11" s="30">
        <v>31060.380789999999</v>
      </c>
      <c r="J11" s="29">
        <v>67303.899999999994</v>
      </c>
      <c r="K11" s="28">
        <v>59574.633820000003</v>
      </c>
      <c r="L11" s="30">
        <v>59574.633820000003</v>
      </c>
      <c r="M11" s="29">
        <v>2398116.2999999998</v>
      </c>
      <c r="N11" s="28">
        <v>2110609.0186100001</v>
      </c>
      <c r="O11" s="30">
        <v>2110387.86839</v>
      </c>
      <c r="P11" s="29">
        <v>2843523.9</v>
      </c>
      <c r="Q11" s="28">
        <v>2843523.9</v>
      </c>
      <c r="R11" s="30">
        <v>2551722.85195</v>
      </c>
      <c r="S11" s="29">
        <v>4072.5</v>
      </c>
      <c r="T11" s="28">
        <v>4072.5</v>
      </c>
      <c r="U11" s="30">
        <v>150.69965999999999</v>
      </c>
      <c r="V11" s="29">
        <v>32514.1</v>
      </c>
      <c r="W11" s="28">
        <v>32514.1</v>
      </c>
      <c r="X11" s="30">
        <v>3102.5343399999997</v>
      </c>
      <c r="Y11" s="29">
        <v>69451.899999999994</v>
      </c>
      <c r="Z11" s="28">
        <v>69451.899999999994</v>
      </c>
      <c r="AA11" s="30">
        <v>7839.8014199999998</v>
      </c>
      <c r="AB11" s="29">
        <v>861.4</v>
      </c>
      <c r="AC11" s="28">
        <v>861.4</v>
      </c>
      <c r="AD11" s="30"/>
      <c r="AE11" s="60">
        <v>6701.1</v>
      </c>
      <c r="AF11" s="61">
        <v>6701.1</v>
      </c>
      <c r="AG11" s="62">
        <v>6665.8171400000001</v>
      </c>
      <c r="AH11" s="29">
        <v>2994903.1</v>
      </c>
      <c r="AI11" s="28">
        <v>2994349.4</v>
      </c>
      <c r="AJ11" s="30">
        <v>2941264.6293099998</v>
      </c>
      <c r="AK11" s="29"/>
      <c r="AL11" s="28"/>
      <c r="AM11" s="30"/>
      <c r="AN11" s="29">
        <v>48561.4</v>
      </c>
      <c r="AO11" s="28">
        <v>48561.4</v>
      </c>
      <c r="AP11" s="30">
        <v>45812.810460000001</v>
      </c>
      <c r="AQ11" s="29">
        <v>12511.906999999999</v>
      </c>
      <c r="AR11" s="28">
        <v>12511.906999999999</v>
      </c>
      <c r="AS11" s="30">
        <v>12332.93642</v>
      </c>
      <c r="AT11" s="29">
        <v>10229.51</v>
      </c>
      <c r="AU11" s="28">
        <v>10229.51</v>
      </c>
      <c r="AV11" s="30">
        <v>2100</v>
      </c>
      <c r="AW11" s="29">
        <v>47123</v>
      </c>
      <c r="AX11" s="28">
        <v>47123</v>
      </c>
      <c r="AY11" s="30"/>
      <c r="AZ11" s="60">
        <v>2436.3890000000001</v>
      </c>
      <c r="BA11" s="61">
        <v>2436.3890000000001</v>
      </c>
      <c r="BB11" s="62">
        <v>1651.50504</v>
      </c>
      <c r="BC11" s="29"/>
      <c r="BD11" s="28"/>
      <c r="BE11" s="30"/>
      <c r="BF11" s="29">
        <v>69786</v>
      </c>
      <c r="BG11" s="28">
        <v>69786</v>
      </c>
      <c r="BH11" s="30">
        <v>10668.323900000001</v>
      </c>
      <c r="BI11" s="29">
        <v>14288</v>
      </c>
      <c r="BJ11" s="28">
        <v>14288</v>
      </c>
      <c r="BK11" s="30">
        <v>2019.65074</v>
      </c>
      <c r="BL11" s="29">
        <f>2398.1+9270.1</f>
        <v>11668.2</v>
      </c>
      <c r="BM11" s="28"/>
      <c r="BN11" s="30"/>
      <c r="BO11" s="29"/>
      <c r="BP11" s="28"/>
      <c r="BQ11" s="30"/>
      <c r="BR11" s="29"/>
      <c r="BS11" s="28"/>
      <c r="BT11" s="30"/>
      <c r="BU11" s="29">
        <v>16372</v>
      </c>
      <c r="BV11" s="28">
        <v>16372</v>
      </c>
      <c r="BW11" s="30">
        <v>83707.395519999991</v>
      </c>
      <c r="BX11" s="29">
        <v>4946.7</v>
      </c>
      <c r="BY11" s="28">
        <v>4946.7</v>
      </c>
      <c r="BZ11" s="62">
        <v>3866.7657599999998</v>
      </c>
      <c r="CA11" s="60">
        <v>725280</v>
      </c>
      <c r="CB11" s="61">
        <v>202053.3</v>
      </c>
      <c r="CC11" s="62">
        <v>198415.43153999999</v>
      </c>
      <c r="CD11" s="60">
        <v>1602.4</v>
      </c>
      <c r="CE11" s="61">
        <v>1602.4</v>
      </c>
      <c r="CF11" s="62">
        <v>1560.1028000000001</v>
      </c>
      <c r="CG11" s="60">
        <v>438403</v>
      </c>
      <c r="CH11" s="61">
        <v>76076.52274</v>
      </c>
      <c r="CI11" s="62">
        <v>98529.794909999997</v>
      </c>
      <c r="CJ11" s="60">
        <v>293354.7</v>
      </c>
      <c r="CK11" s="61">
        <v>293354.7</v>
      </c>
      <c r="CL11" s="62">
        <v>83599.793529999995</v>
      </c>
      <c r="CM11" s="4" t="e">
        <f>C11-#REF!</f>
        <v>#REF!</v>
      </c>
      <c r="CN11" s="4"/>
    </row>
    <row r="12" spans="1:92" ht="19.5" customHeight="1">
      <c r="A12" s="15">
        <v>4</v>
      </c>
      <c r="B12" s="41" t="s">
        <v>3</v>
      </c>
      <c r="C12" s="47">
        <f t="shared" si="0"/>
        <v>7120567.3324399991</v>
      </c>
      <c r="D12" s="29">
        <v>2537617</v>
      </c>
      <c r="E12" s="28">
        <v>2537617</v>
      </c>
      <c r="F12" s="49">
        <v>2505928.2586399997</v>
      </c>
      <c r="G12" s="29">
        <v>58719.3</v>
      </c>
      <c r="H12" s="28">
        <v>58719.3</v>
      </c>
      <c r="I12" s="30">
        <v>58686.110850000005</v>
      </c>
      <c r="J12" s="29">
        <v>22114.400000000001</v>
      </c>
      <c r="K12" s="28">
        <v>20612.115600000001</v>
      </c>
      <c r="L12" s="30">
        <v>20603.138210000001</v>
      </c>
      <c r="M12" s="29">
        <v>1569821.3</v>
      </c>
      <c r="N12" s="28">
        <v>1370180.1704299999</v>
      </c>
      <c r="O12" s="30">
        <v>1350597.2137200001</v>
      </c>
      <c r="P12" s="29">
        <v>1428659.3</v>
      </c>
      <c r="Q12" s="28">
        <v>1428659.3</v>
      </c>
      <c r="R12" s="30">
        <v>1315629.8992399999</v>
      </c>
      <c r="S12" s="29">
        <v>2197.5</v>
      </c>
      <c r="T12" s="28">
        <v>2197.5</v>
      </c>
      <c r="U12" s="30"/>
      <c r="V12" s="29">
        <v>13251.4</v>
      </c>
      <c r="W12" s="28">
        <v>13251.4</v>
      </c>
      <c r="X12" s="30">
        <v>221.51811999999998</v>
      </c>
      <c r="Y12" s="29">
        <v>36888.800000000003</v>
      </c>
      <c r="Z12" s="28">
        <v>36888.800000000003</v>
      </c>
      <c r="AA12" s="30">
        <v>1606.9558400000001</v>
      </c>
      <c r="AB12" s="29">
        <v>521.6</v>
      </c>
      <c r="AC12" s="28">
        <v>521.6</v>
      </c>
      <c r="AD12" s="30"/>
      <c r="AE12" s="60">
        <v>4056.5</v>
      </c>
      <c r="AF12" s="61">
        <v>4056.5</v>
      </c>
      <c r="AG12" s="62">
        <v>540.59851000000003</v>
      </c>
      <c r="AH12" s="29">
        <v>1836967.3</v>
      </c>
      <c r="AI12" s="28">
        <v>1836967.3</v>
      </c>
      <c r="AJ12" s="30">
        <v>1675071.27226</v>
      </c>
      <c r="AK12" s="29"/>
      <c r="AL12" s="28"/>
      <c r="AM12" s="30"/>
      <c r="AN12" s="29">
        <v>29396.3</v>
      </c>
      <c r="AO12" s="28">
        <v>29396.3</v>
      </c>
      <c r="AP12" s="30">
        <v>27667.431820000002</v>
      </c>
      <c r="AQ12" s="29">
        <v>431.49599999999998</v>
      </c>
      <c r="AR12" s="28">
        <v>431.49599999999998</v>
      </c>
      <c r="AS12" s="30">
        <v>0</v>
      </c>
      <c r="AT12" s="29">
        <v>41000</v>
      </c>
      <c r="AU12" s="28">
        <v>41000</v>
      </c>
      <c r="AV12" s="30">
        <v>14703.385400000001</v>
      </c>
      <c r="AW12" s="29">
        <v>37846</v>
      </c>
      <c r="AX12" s="28">
        <v>37846</v>
      </c>
      <c r="AY12" s="30"/>
      <c r="AZ12" s="60">
        <v>1152.3900000000001</v>
      </c>
      <c r="BA12" s="61">
        <v>1152.3900000000001</v>
      </c>
      <c r="BB12" s="62">
        <v>690.19200000000001</v>
      </c>
      <c r="BC12" s="29"/>
      <c r="BD12" s="28"/>
      <c r="BE12" s="30"/>
      <c r="BF12" s="29">
        <v>14702</v>
      </c>
      <c r="BG12" s="28">
        <v>14702</v>
      </c>
      <c r="BH12" s="30">
        <v>905.31909999999993</v>
      </c>
      <c r="BI12" s="29"/>
      <c r="BJ12" s="28"/>
      <c r="BK12" s="30"/>
      <c r="BL12" s="29">
        <f>140589.6+166471.4</f>
        <v>307061</v>
      </c>
      <c r="BM12" s="28">
        <f>3049.2+15245.7</f>
        <v>18294.900000000001</v>
      </c>
      <c r="BN12" s="30">
        <v>18294.885710000002</v>
      </c>
      <c r="BO12" s="29"/>
      <c r="BP12" s="28"/>
      <c r="BQ12" s="30"/>
      <c r="BR12" s="29"/>
      <c r="BS12" s="28"/>
      <c r="BT12" s="30"/>
      <c r="BU12" s="29">
        <v>12566</v>
      </c>
      <c r="BV12" s="28">
        <v>12566</v>
      </c>
      <c r="BW12" s="30">
        <v>39834.697310000003</v>
      </c>
      <c r="BX12" s="29"/>
      <c r="BY12" s="28"/>
      <c r="BZ12" s="30"/>
      <c r="CA12" s="60"/>
      <c r="CB12" s="61"/>
      <c r="CC12" s="62"/>
      <c r="CD12" s="60">
        <v>440.5</v>
      </c>
      <c r="CE12" s="61">
        <v>440.5</v>
      </c>
      <c r="CF12" s="62">
        <v>440.5</v>
      </c>
      <c r="CG12" s="60"/>
      <c r="CH12" s="61"/>
      <c r="CI12" s="62"/>
      <c r="CJ12" s="60">
        <v>295523.5</v>
      </c>
      <c r="CK12" s="61">
        <v>295523.5</v>
      </c>
      <c r="CL12" s="62">
        <v>89145.955709999995</v>
      </c>
      <c r="CM12" s="4" t="e">
        <f>C12-#REF!</f>
        <v>#REF!</v>
      </c>
      <c r="CN12" s="4"/>
    </row>
    <row r="13" spans="1:92" ht="19.5" customHeight="1">
      <c r="A13" s="15">
        <v>5</v>
      </c>
      <c r="B13" s="41" t="s">
        <v>4</v>
      </c>
      <c r="C13" s="47">
        <f t="shared" si="0"/>
        <v>5985101.9000300001</v>
      </c>
      <c r="D13" s="29">
        <v>2125598.9</v>
      </c>
      <c r="E13" s="28">
        <v>2125598.9</v>
      </c>
      <c r="F13" s="49">
        <v>2125206.31281</v>
      </c>
      <c r="G13" s="29">
        <v>116919.9</v>
      </c>
      <c r="H13" s="28">
        <v>116919.9</v>
      </c>
      <c r="I13" s="30">
        <v>116912.3763</v>
      </c>
      <c r="J13" s="29">
        <v>20699.2</v>
      </c>
      <c r="K13" s="28">
        <v>19512.051729999999</v>
      </c>
      <c r="L13" s="30">
        <v>19512.051729999999</v>
      </c>
      <c r="M13" s="29">
        <v>1255329.2</v>
      </c>
      <c r="N13" s="28">
        <v>1116805.3239800001</v>
      </c>
      <c r="O13" s="30">
        <v>1095942.2918199999</v>
      </c>
      <c r="P13" s="29">
        <v>1444410.7</v>
      </c>
      <c r="Q13" s="28">
        <v>1444410.7</v>
      </c>
      <c r="R13" s="30">
        <v>1370702.0437799999</v>
      </c>
      <c r="S13" s="29">
        <v>2197.5</v>
      </c>
      <c r="T13" s="28">
        <v>2197.5</v>
      </c>
      <c r="U13" s="30"/>
      <c r="V13" s="29">
        <v>9414.9</v>
      </c>
      <c r="W13" s="28">
        <v>9414.9</v>
      </c>
      <c r="X13" s="30">
        <v>2323.6857200000004</v>
      </c>
      <c r="Y13" s="29">
        <v>37805.699999999997</v>
      </c>
      <c r="Z13" s="28">
        <v>37805.699999999997</v>
      </c>
      <c r="AA13" s="30">
        <v>1979.3079700000001</v>
      </c>
      <c r="AB13" s="29">
        <v>331</v>
      </c>
      <c r="AC13" s="28">
        <v>331</v>
      </c>
      <c r="AD13" s="30">
        <v>251.6105</v>
      </c>
      <c r="AE13" s="60">
        <v>2573.3000000000002</v>
      </c>
      <c r="AF13" s="61">
        <v>2573.3000000000002</v>
      </c>
      <c r="AG13" s="62">
        <v>0</v>
      </c>
      <c r="AH13" s="29">
        <v>1137558.8999999999</v>
      </c>
      <c r="AI13" s="28">
        <v>1137558.8999999999</v>
      </c>
      <c r="AJ13" s="30">
        <v>1083160.29058</v>
      </c>
      <c r="AK13" s="29">
        <v>11538</v>
      </c>
      <c r="AL13" s="28">
        <v>11538</v>
      </c>
      <c r="AM13" s="30"/>
      <c r="AN13" s="29">
        <v>18647.5</v>
      </c>
      <c r="AO13" s="28">
        <v>18647.5</v>
      </c>
      <c r="AP13" s="30">
        <v>16593.132819999999</v>
      </c>
      <c r="AQ13" s="29">
        <v>19343.351999999999</v>
      </c>
      <c r="AR13" s="28">
        <v>19343.351999999999</v>
      </c>
      <c r="AS13" s="30">
        <v>18335.882839999998</v>
      </c>
      <c r="AT13" s="29">
        <v>15000</v>
      </c>
      <c r="AU13" s="28">
        <v>15000</v>
      </c>
      <c r="AV13" s="30">
        <v>8640.9729399999997</v>
      </c>
      <c r="AW13" s="29">
        <v>15212.5</v>
      </c>
      <c r="AX13" s="28">
        <v>15212.5</v>
      </c>
      <c r="AY13" s="30"/>
      <c r="AZ13" s="60">
        <v>15496.072</v>
      </c>
      <c r="BA13" s="61">
        <v>15496.072</v>
      </c>
      <c r="BB13" s="62"/>
      <c r="BC13" s="29"/>
      <c r="BD13" s="28"/>
      <c r="BE13" s="30"/>
      <c r="BF13" s="29">
        <v>73107</v>
      </c>
      <c r="BG13" s="28">
        <v>73107</v>
      </c>
      <c r="BH13" s="30">
        <v>11987.523070000001</v>
      </c>
      <c r="BI13" s="29"/>
      <c r="BJ13" s="28"/>
      <c r="BK13" s="30"/>
      <c r="BL13" s="29"/>
      <c r="BM13" s="28"/>
      <c r="BN13" s="30"/>
      <c r="BO13" s="29"/>
      <c r="BP13" s="28"/>
      <c r="BQ13" s="30"/>
      <c r="BR13" s="29"/>
      <c r="BS13" s="28"/>
      <c r="BT13" s="30"/>
      <c r="BU13" s="29">
        <v>7402</v>
      </c>
      <c r="BV13" s="28">
        <v>7402</v>
      </c>
      <c r="BW13" s="30">
        <v>8905.567289999999</v>
      </c>
      <c r="BX13" s="29"/>
      <c r="BY13" s="28"/>
      <c r="BZ13" s="30"/>
      <c r="CA13" s="60"/>
      <c r="CB13" s="61"/>
      <c r="CC13" s="62"/>
      <c r="CD13" s="60">
        <v>558</v>
      </c>
      <c r="CE13" s="61">
        <v>558</v>
      </c>
      <c r="CF13" s="62">
        <v>525.17250999999999</v>
      </c>
      <c r="CG13" s="94"/>
      <c r="CH13" s="61"/>
      <c r="CI13" s="62"/>
      <c r="CJ13" s="60">
        <v>327125.40000000002</v>
      </c>
      <c r="CK13" s="61">
        <v>327125.40000000002</v>
      </c>
      <c r="CL13" s="62">
        <v>104123.67735</v>
      </c>
      <c r="CM13" s="4" t="e">
        <f>C13-#REF!</f>
        <v>#REF!</v>
      </c>
      <c r="CN13" s="4"/>
    </row>
    <row r="14" spans="1:92" ht="19.5" customHeight="1">
      <c r="A14" s="15">
        <v>6</v>
      </c>
      <c r="B14" s="41" t="s">
        <v>5</v>
      </c>
      <c r="C14" s="47">
        <f t="shared" si="0"/>
        <v>5404166.3259000015</v>
      </c>
      <c r="D14" s="29">
        <v>1177865.5</v>
      </c>
      <c r="E14" s="28">
        <v>1177865.5</v>
      </c>
      <c r="F14" s="49">
        <v>1177363.6571199999</v>
      </c>
      <c r="G14" s="29">
        <v>47751.3</v>
      </c>
      <c r="H14" s="28">
        <v>47751.3</v>
      </c>
      <c r="I14" s="30">
        <v>47748.471850000002</v>
      </c>
      <c r="J14" s="29">
        <v>16665.3</v>
      </c>
      <c r="K14" s="28">
        <v>12892.825720000001</v>
      </c>
      <c r="L14" s="30">
        <v>12892.825720000001</v>
      </c>
      <c r="M14" s="29">
        <v>1564808.9</v>
      </c>
      <c r="N14" s="28">
        <v>1387170.4709999999</v>
      </c>
      <c r="O14" s="30">
        <v>1387031.1980399999</v>
      </c>
      <c r="P14" s="29">
        <v>1825482.3</v>
      </c>
      <c r="Q14" s="28">
        <v>1825482.3</v>
      </c>
      <c r="R14" s="30">
        <v>1581490.4897799999</v>
      </c>
      <c r="S14" s="29">
        <v>1725</v>
      </c>
      <c r="T14" s="28">
        <v>1725</v>
      </c>
      <c r="U14" s="30"/>
      <c r="V14" s="29">
        <v>10279.6</v>
      </c>
      <c r="W14" s="28">
        <v>10279.6</v>
      </c>
      <c r="X14" s="30">
        <v>2745.57629</v>
      </c>
      <c r="Y14" s="29">
        <v>44574.9</v>
      </c>
      <c r="Z14" s="28">
        <v>44574.9</v>
      </c>
      <c r="AA14" s="30">
        <v>5555.2756900000004</v>
      </c>
      <c r="AB14" s="29">
        <v>335.5</v>
      </c>
      <c r="AC14" s="28">
        <v>335.5</v>
      </c>
      <c r="AD14" s="30"/>
      <c r="AE14" s="60">
        <v>2611.3000000000002</v>
      </c>
      <c r="AF14" s="61">
        <v>2611.3000000000002</v>
      </c>
      <c r="AG14" s="62">
        <v>199.84023999999999</v>
      </c>
      <c r="AH14" s="29">
        <v>1116942.7</v>
      </c>
      <c r="AI14" s="28">
        <v>1116942.7</v>
      </c>
      <c r="AJ14" s="30">
        <v>1077488.25012</v>
      </c>
      <c r="AK14" s="29"/>
      <c r="AL14" s="28"/>
      <c r="AM14" s="30"/>
      <c r="AN14" s="29">
        <v>18922.900000000001</v>
      </c>
      <c r="AO14" s="28">
        <v>18922.900000000001</v>
      </c>
      <c r="AP14" s="30">
        <v>16243.188679999999</v>
      </c>
      <c r="AQ14" s="29">
        <v>1753.49</v>
      </c>
      <c r="AR14" s="28">
        <v>1753.49</v>
      </c>
      <c r="AS14" s="30">
        <v>1753.4897100000001</v>
      </c>
      <c r="AT14" s="29"/>
      <c r="AU14" s="28"/>
      <c r="AV14" s="30"/>
      <c r="AW14" s="29">
        <v>17276</v>
      </c>
      <c r="AX14" s="28">
        <v>17276</v>
      </c>
      <c r="AY14" s="30">
        <v>307.37</v>
      </c>
      <c r="AZ14" s="60">
        <v>3150.8449999999998</v>
      </c>
      <c r="BA14" s="61">
        <v>3150.8449999999998</v>
      </c>
      <c r="BB14" s="62">
        <v>1152.1906799999999</v>
      </c>
      <c r="BC14" s="29"/>
      <c r="BD14" s="28"/>
      <c r="BE14" s="30"/>
      <c r="BF14" s="29">
        <v>7093</v>
      </c>
      <c r="BG14" s="28">
        <v>7093</v>
      </c>
      <c r="BH14" s="30">
        <v>5292.7126200000002</v>
      </c>
      <c r="BI14" s="29"/>
      <c r="BJ14" s="28"/>
      <c r="BK14" s="30"/>
      <c r="BL14" s="29"/>
      <c r="BM14" s="28"/>
      <c r="BN14" s="30"/>
      <c r="BO14" s="29"/>
      <c r="BP14" s="28"/>
      <c r="BQ14" s="30"/>
      <c r="BR14" s="29"/>
      <c r="BS14" s="28"/>
      <c r="BT14" s="30"/>
      <c r="BU14" s="29">
        <v>19845</v>
      </c>
      <c r="BV14" s="28">
        <v>19845</v>
      </c>
      <c r="BW14" s="30">
        <v>24801.108899999999</v>
      </c>
      <c r="BX14" s="29"/>
      <c r="BY14" s="28"/>
      <c r="BZ14" s="30"/>
      <c r="CA14" s="60"/>
      <c r="CB14" s="61"/>
      <c r="CC14" s="62"/>
      <c r="CD14" s="60"/>
      <c r="CE14" s="61"/>
      <c r="CF14" s="62"/>
      <c r="CG14" s="95">
        <v>64079.7</v>
      </c>
      <c r="CH14" s="61">
        <v>600.65</v>
      </c>
      <c r="CI14" s="62">
        <v>35556.498249999997</v>
      </c>
      <c r="CJ14" s="60">
        <v>115943.6</v>
      </c>
      <c r="CK14" s="61">
        <v>115943.6</v>
      </c>
      <c r="CL14" s="62">
        <v>26544.182210000003</v>
      </c>
      <c r="CM14" s="4" t="e">
        <f>C14-#REF!</f>
        <v>#REF!</v>
      </c>
      <c r="CN14" s="4"/>
    </row>
    <row r="15" spans="1:92" ht="19.5" customHeight="1">
      <c r="A15" s="15">
        <v>7</v>
      </c>
      <c r="B15" s="41" t="s">
        <v>6</v>
      </c>
      <c r="C15" s="47">
        <f t="shared" si="0"/>
        <v>6909811.8234599996</v>
      </c>
      <c r="D15" s="29">
        <v>2267715.1</v>
      </c>
      <c r="E15" s="28">
        <v>2267715.1</v>
      </c>
      <c r="F15" s="49">
        <v>2260647.2968800003</v>
      </c>
      <c r="G15" s="29">
        <v>68325.3</v>
      </c>
      <c r="H15" s="28">
        <v>68325.3</v>
      </c>
      <c r="I15" s="30">
        <v>68325.3</v>
      </c>
      <c r="J15" s="29">
        <v>24026.799999999999</v>
      </c>
      <c r="K15" s="28">
        <v>21244.054769999999</v>
      </c>
      <c r="L15" s="30">
        <v>21242.735710000001</v>
      </c>
      <c r="M15" s="29">
        <v>1373059</v>
      </c>
      <c r="N15" s="28">
        <v>1206472.65967</v>
      </c>
      <c r="O15" s="30">
        <v>1186562.8649000002</v>
      </c>
      <c r="P15" s="29">
        <v>1655518</v>
      </c>
      <c r="Q15" s="28">
        <v>1655518</v>
      </c>
      <c r="R15" s="30">
        <v>1522780.1148399999</v>
      </c>
      <c r="S15" s="29">
        <v>3600</v>
      </c>
      <c r="T15" s="28">
        <v>3600</v>
      </c>
      <c r="U15" s="30"/>
      <c r="V15" s="29">
        <v>20973.9</v>
      </c>
      <c r="W15" s="28">
        <v>20973.9</v>
      </c>
      <c r="X15" s="30">
        <v>2772.23641</v>
      </c>
      <c r="Y15" s="29">
        <v>37447.1</v>
      </c>
      <c r="Z15" s="28">
        <v>37447.1</v>
      </c>
      <c r="AA15" s="30">
        <v>6452.8602000000001</v>
      </c>
      <c r="AB15" s="29">
        <v>464</v>
      </c>
      <c r="AC15" s="28">
        <v>464</v>
      </c>
      <c r="AD15" s="30">
        <v>124.65</v>
      </c>
      <c r="AE15" s="60">
        <v>3608.3</v>
      </c>
      <c r="AF15" s="61">
        <v>3608.3</v>
      </c>
      <c r="AG15" s="62">
        <v>519.99004000000002</v>
      </c>
      <c r="AH15" s="29">
        <v>1641061.1</v>
      </c>
      <c r="AI15" s="28">
        <v>1641061.1</v>
      </c>
      <c r="AJ15" s="30">
        <v>1635085.8168800001</v>
      </c>
      <c r="AK15" s="29"/>
      <c r="AL15" s="28"/>
      <c r="AM15" s="30"/>
      <c r="AN15" s="29">
        <v>26149</v>
      </c>
      <c r="AO15" s="28">
        <v>26149</v>
      </c>
      <c r="AP15" s="30">
        <v>24351.303309999999</v>
      </c>
      <c r="AQ15" s="29">
        <v>3575.616</v>
      </c>
      <c r="AR15" s="28">
        <v>3575.616</v>
      </c>
      <c r="AS15" s="30">
        <v>2930.3043399999997</v>
      </c>
      <c r="AT15" s="29"/>
      <c r="AU15" s="28"/>
      <c r="AV15" s="30"/>
      <c r="AW15" s="29">
        <v>15485.5</v>
      </c>
      <c r="AX15" s="28">
        <v>15485.5</v>
      </c>
      <c r="AY15" s="30">
        <v>1785.51</v>
      </c>
      <c r="AZ15" s="60">
        <v>1865.443</v>
      </c>
      <c r="BA15" s="61">
        <v>1865.443</v>
      </c>
      <c r="BB15" s="62"/>
      <c r="BC15" s="29"/>
      <c r="BD15" s="28"/>
      <c r="BE15" s="30"/>
      <c r="BF15" s="29">
        <v>55128</v>
      </c>
      <c r="BG15" s="28">
        <v>55128</v>
      </c>
      <c r="BH15" s="30">
        <v>6264.4122100000004</v>
      </c>
      <c r="BI15" s="29">
        <v>9979.6</v>
      </c>
      <c r="BJ15" s="28">
        <v>9979.6</v>
      </c>
      <c r="BK15" s="30">
        <v>874.11743000000001</v>
      </c>
      <c r="BL15" s="29">
        <f>15049.7+58175.6</f>
        <v>73225.3</v>
      </c>
      <c r="BM15" s="28">
        <v>0</v>
      </c>
      <c r="BN15" s="30"/>
      <c r="BO15" s="29"/>
      <c r="BP15" s="28"/>
      <c r="BQ15" s="30"/>
      <c r="BR15" s="29"/>
      <c r="BS15" s="28"/>
      <c r="BT15" s="30"/>
      <c r="BU15" s="29">
        <v>8870</v>
      </c>
      <c r="BV15" s="28">
        <v>8870</v>
      </c>
      <c r="BW15" s="30">
        <v>28671.175780000001</v>
      </c>
      <c r="BX15" s="29"/>
      <c r="BY15" s="28"/>
      <c r="BZ15" s="30"/>
      <c r="CA15" s="60"/>
      <c r="CB15" s="61"/>
      <c r="CC15" s="62"/>
      <c r="CD15" s="60">
        <v>1770.6</v>
      </c>
      <c r="CE15" s="61">
        <v>1770.6</v>
      </c>
      <c r="CF15" s="62">
        <v>1676.1474099999998</v>
      </c>
      <c r="CG15" s="94">
        <v>25228.6</v>
      </c>
      <c r="CH15" s="61">
        <v>0</v>
      </c>
      <c r="CI15" s="62">
        <v>18849.556280000001</v>
      </c>
      <c r="CJ15" s="60">
        <v>254268.4</v>
      </c>
      <c r="CK15" s="61">
        <v>254268.4</v>
      </c>
      <c r="CL15" s="62">
        <v>119895.43084</v>
      </c>
      <c r="CM15" s="4" t="e">
        <f>C15-#REF!</f>
        <v>#REF!</v>
      </c>
      <c r="CN15" s="4"/>
    </row>
    <row r="16" spans="1:92" ht="19.5" customHeight="1">
      <c r="A16" s="15">
        <v>8</v>
      </c>
      <c r="B16" s="41" t="s">
        <v>7</v>
      </c>
      <c r="C16" s="47">
        <f t="shared" si="0"/>
        <v>7078193.9336099997</v>
      </c>
      <c r="D16" s="29">
        <v>2357067.2000000002</v>
      </c>
      <c r="E16" s="28">
        <v>2357067.2000000002</v>
      </c>
      <c r="F16" s="49">
        <v>2351332.1426900001</v>
      </c>
      <c r="G16" s="29">
        <v>37584.699999999997</v>
      </c>
      <c r="H16" s="28">
        <v>37584.699999999997</v>
      </c>
      <c r="I16" s="30">
        <v>37577.49295</v>
      </c>
      <c r="J16" s="29">
        <v>8549.2000000000007</v>
      </c>
      <c r="K16" s="28">
        <v>6960.9451499999996</v>
      </c>
      <c r="L16" s="30">
        <v>6958.2355599999992</v>
      </c>
      <c r="M16" s="29">
        <v>1689874.1</v>
      </c>
      <c r="N16" s="28">
        <v>1518480.7660000001</v>
      </c>
      <c r="O16" s="30">
        <v>1518252.4682199999</v>
      </c>
      <c r="P16" s="29">
        <v>1799375.3</v>
      </c>
      <c r="Q16" s="28">
        <v>1799375.3</v>
      </c>
      <c r="R16" s="30">
        <v>1703862.84182</v>
      </c>
      <c r="S16" s="29">
        <v>2197.5</v>
      </c>
      <c r="T16" s="28">
        <v>2197.5</v>
      </c>
      <c r="U16" s="30"/>
      <c r="V16" s="29">
        <v>6746.2</v>
      </c>
      <c r="W16" s="28">
        <v>6746.2</v>
      </c>
      <c r="X16" s="30">
        <v>946.01065000000006</v>
      </c>
      <c r="Y16" s="29">
        <v>41111.9</v>
      </c>
      <c r="Z16" s="28">
        <v>41111.9</v>
      </c>
      <c r="AA16" s="30">
        <v>1538.54124</v>
      </c>
      <c r="AB16" s="29">
        <v>368.2</v>
      </c>
      <c r="AC16" s="28">
        <v>368.2</v>
      </c>
      <c r="AD16" s="30"/>
      <c r="AE16" s="60">
        <v>2862.6</v>
      </c>
      <c r="AF16" s="61">
        <v>2862.6</v>
      </c>
      <c r="AG16" s="62">
        <v>811.45276000000001</v>
      </c>
      <c r="AH16" s="29">
        <v>1297036.6000000001</v>
      </c>
      <c r="AI16" s="28">
        <v>1297036.6000000001</v>
      </c>
      <c r="AJ16" s="30">
        <v>1255138.15178</v>
      </c>
      <c r="AK16" s="29">
        <v>11538</v>
      </c>
      <c r="AL16" s="28">
        <v>11538</v>
      </c>
      <c r="AM16" s="30"/>
      <c r="AN16" s="29">
        <v>20743.7</v>
      </c>
      <c r="AO16" s="28">
        <v>20743.7</v>
      </c>
      <c r="AP16" s="30">
        <v>16356.71501</v>
      </c>
      <c r="AQ16" s="29">
        <v>7318.058</v>
      </c>
      <c r="AR16" s="28">
        <v>7318.058</v>
      </c>
      <c r="AS16" s="30">
        <v>2695.4692</v>
      </c>
      <c r="AT16" s="29"/>
      <c r="AU16" s="28"/>
      <c r="AV16" s="30"/>
      <c r="AW16" s="29">
        <v>6882.5</v>
      </c>
      <c r="AX16" s="28">
        <v>6882.5</v>
      </c>
      <c r="AY16" s="30"/>
      <c r="AZ16" s="60">
        <v>3864.817</v>
      </c>
      <c r="BA16" s="61">
        <v>3864.817</v>
      </c>
      <c r="BB16" s="62"/>
      <c r="BC16" s="29"/>
      <c r="BD16" s="28"/>
      <c r="BE16" s="30"/>
      <c r="BF16" s="29">
        <v>25949</v>
      </c>
      <c r="BG16" s="28">
        <v>25949</v>
      </c>
      <c r="BH16" s="30">
        <v>6128.6704400000008</v>
      </c>
      <c r="BI16" s="29"/>
      <c r="BJ16" s="28"/>
      <c r="BK16" s="30"/>
      <c r="BL16" s="29"/>
      <c r="BM16" s="28"/>
      <c r="BN16" s="30"/>
      <c r="BO16" s="29"/>
      <c r="BP16" s="28"/>
      <c r="BQ16" s="30"/>
      <c r="BR16" s="29">
        <v>1000</v>
      </c>
      <c r="BS16" s="28">
        <v>1000</v>
      </c>
      <c r="BT16" s="30"/>
      <c r="BU16" s="29">
        <v>18542</v>
      </c>
      <c r="BV16" s="28">
        <v>18542</v>
      </c>
      <c r="BW16" s="30">
        <v>43322.377260000001</v>
      </c>
      <c r="BX16" s="84"/>
      <c r="BY16" s="28"/>
      <c r="BZ16" s="30"/>
      <c r="CA16" s="60"/>
      <c r="CB16" s="61"/>
      <c r="CC16" s="62"/>
      <c r="CD16" s="60">
        <v>432.9</v>
      </c>
      <c r="CE16" s="61">
        <v>432.9</v>
      </c>
      <c r="CF16" s="62">
        <v>427.58803</v>
      </c>
      <c r="CG16" s="60"/>
      <c r="CH16" s="93"/>
      <c r="CI16" s="62"/>
      <c r="CJ16" s="60">
        <v>147835.20000000001</v>
      </c>
      <c r="CK16" s="61">
        <v>147835.20000000001</v>
      </c>
      <c r="CL16" s="62">
        <v>132845.77600000001</v>
      </c>
      <c r="CM16" s="4" t="e">
        <f>C16-#REF!</f>
        <v>#REF!</v>
      </c>
      <c r="CN16" s="4"/>
    </row>
    <row r="17" spans="1:92" ht="19.5" customHeight="1">
      <c r="A17" s="15">
        <v>9</v>
      </c>
      <c r="B17" s="41" t="s">
        <v>8</v>
      </c>
      <c r="C17" s="47">
        <f t="shared" si="0"/>
        <v>7769114.6252700007</v>
      </c>
      <c r="D17" s="29">
        <v>2956535.4</v>
      </c>
      <c r="E17" s="28">
        <v>2956535.4</v>
      </c>
      <c r="F17" s="49">
        <v>2948384.9350799997</v>
      </c>
      <c r="G17" s="29">
        <v>23290.6</v>
      </c>
      <c r="H17" s="28">
        <v>23290.6</v>
      </c>
      <c r="I17" s="30">
        <v>23288.74973</v>
      </c>
      <c r="J17" s="29">
        <v>26432.3</v>
      </c>
      <c r="K17" s="28">
        <v>21999.97651</v>
      </c>
      <c r="L17" s="30">
        <v>21999.97651</v>
      </c>
      <c r="M17" s="29">
        <v>1241701.7</v>
      </c>
      <c r="N17" s="28">
        <v>1209732.8465199999</v>
      </c>
      <c r="O17" s="30">
        <v>1209532.0421</v>
      </c>
      <c r="P17" s="29">
        <v>1895936.4</v>
      </c>
      <c r="Q17" s="28">
        <v>1895936.4</v>
      </c>
      <c r="R17" s="30">
        <v>1731845.5416999999</v>
      </c>
      <c r="S17" s="29">
        <v>9637.5</v>
      </c>
      <c r="T17" s="28">
        <v>9637.5</v>
      </c>
      <c r="U17" s="30">
        <v>23.4</v>
      </c>
      <c r="V17" s="29">
        <v>14597.3</v>
      </c>
      <c r="W17" s="28">
        <v>14597.3</v>
      </c>
      <c r="X17" s="30">
        <v>5058.5898499999994</v>
      </c>
      <c r="Y17" s="29">
        <v>49491.199999999997</v>
      </c>
      <c r="Z17" s="28">
        <v>49491.199999999997</v>
      </c>
      <c r="AA17" s="30">
        <v>9116.0938900000001</v>
      </c>
      <c r="AB17" s="29">
        <v>462.5</v>
      </c>
      <c r="AC17" s="28">
        <v>462.5</v>
      </c>
      <c r="AD17" s="30"/>
      <c r="AE17" s="60">
        <v>3597.9</v>
      </c>
      <c r="AF17" s="61">
        <v>3597.9</v>
      </c>
      <c r="AG17" s="62">
        <v>2349.0121899999999</v>
      </c>
      <c r="AH17" s="29">
        <v>1586126.4</v>
      </c>
      <c r="AI17" s="28">
        <v>1586126.4</v>
      </c>
      <c r="AJ17" s="30">
        <v>1548317.5265599999</v>
      </c>
      <c r="AK17" s="29"/>
      <c r="AL17" s="28"/>
      <c r="AM17" s="30"/>
      <c r="AN17" s="29">
        <v>26073.7</v>
      </c>
      <c r="AO17" s="28">
        <v>26073.7</v>
      </c>
      <c r="AP17" s="30">
        <v>22193.093339999999</v>
      </c>
      <c r="AQ17" s="29">
        <v>25933.462</v>
      </c>
      <c r="AR17" s="28">
        <v>25933.462</v>
      </c>
      <c r="AS17" s="30">
        <v>19938.751110000001</v>
      </c>
      <c r="AT17" s="29"/>
      <c r="AU17" s="28"/>
      <c r="AV17" s="30"/>
      <c r="AW17" s="29">
        <v>10023</v>
      </c>
      <c r="AX17" s="28">
        <v>10023</v>
      </c>
      <c r="AY17" s="30"/>
      <c r="AZ17" s="60">
        <v>1683.076</v>
      </c>
      <c r="BA17" s="61">
        <v>1683.076</v>
      </c>
      <c r="BB17" s="62"/>
      <c r="BC17" s="29"/>
      <c r="BD17" s="28"/>
      <c r="BE17" s="30"/>
      <c r="BF17" s="29">
        <v>11233</v>
      </c>
      <c r="BG17" s="28">
        <v>11233</v>
      </c>
      <c r="BH17" s="30">
        <v>1492.46867</v>
      </c>
      <c r="BI17" s="29"/>
      <c r="BJ17" s="28"/>
      <c r="BK17" s="30"/>
      <c r="BL17" s="29"/>
      <c r="BM17" s="28"/>
      <c r="BN17" s="30"/>
      <c r="BO17" s="29"/>
      <c r="BP17" s="28"/>
      <c r="BQ17" s="30"/>
      <c r="BR17" s="29"/>
      <c r="BS17" s="28"/>
      <c r="BT17" s="30"/>
      <c r="BU17" s="29">
        <v>28111</v>
      </c>
      <c r="BV17" s="28">
        <v>28111</v>
      </c>
      <c r="BW17" s="30">
        <v>54461.891179999999</v>
      </c>
      <c r="BX17" s="29"/>
      <c r="BY17" s="28"/>
      <c r="BZ17" s="30"/>
      <c r="CA17" s="60"/>
      <c r="CB17" s="61"/>
      <c r="CC17" s="62"/>
      <c r="CD17" s="60"/>
      <c r="CE17" s="61"/>
      <c r="CF17" s="62"/>
      <c r="CG17" s="60"/>
      <c r="CH17" s="93"/>
      <c r="CI17" s="62"/>
      <c r="CJ17" s="60">
        <v>290981.8</v>
      </c>
      <c r="CK17" s="61">
        <v>290981.8</v>
      </c>
      <c r="CL17" s="62">
        <v>171112.55336000002</v>
      </c>
      <c r="CM17" s="4" t="e">
        <f>C17-#REF!</f>
        <v>#REF!</v>
      </c>
      <c r="CN17" s="4"/>
    </row>
    <row r="18" spans="1:92" ht="19.5" customHeight="1">
      <c r="A18" s="15">
        <v>10</v>
      </c>
      <c r="B18" s="41" t="s">
        <v>9</v>
      </c>
      <c r="C18" s="47">
        <f t="shared" si="0"/>
        <v>4354366.5553400014</v>
      </c>
      <c r="D18" s="29">
        <v>1448885.5</v>
      </c>
      <c r="E18" s="28">
        <v>1448885.5</v>
      </c>
      <c r="F18" s="49">
        <v>1445082.1139799999</v>
      </c>
      <c r="G18" s="29">
        <v>105905</v>
      </c>
      <c r="H18" s="28">
        <v>105905</v>
      </c>
      <c r="I18" s="30">
        <v>105905</v>
      </c>
      <c r="J18" s="29">
        <v>25975.1</v>
      </c>
      <c r="K18" s="28">
        <v>23759.166120000002</v>
      </c>
      <c r="L18" s="30">
        <v>23754.446120000001</v>
      </c>
      <c r="M18" s="29">
        <v>977366.7</v>
      </c>
      <c r="N18" s="28">
        <v>820093.50032999995</v>
      </c>
      <c r="O18" s="30">
        <v>808246.17009000003</v>
      </c>
      <c r="P18" s="29">
        <v>1027654.1</v>
      </c>
      <c r="Q18" s="28">
        <v>1027654.1</v>
      </c>
      <c r="R18" s="30">
        <v>960735.06559000001</v>
      </c>
      <c r="S18" s="29">
        <v>2197.5</v>
      </c>
      <c r="T18" s="28">
        <v>2197.5</v>
      </c>
      <c r="U18" s="30">
        <v>157.4</v>
      </c>
      <c r="V18" s="29">
        <v>11578.4</v>
      </c>
      <c r="W18" s="28">
        <v>11578.4</v>
      </c>
      <c r="X18" s="30">
        <v>4983.4381800000001</v>
      </c>
      <c r="Y18" s="29">
        <v>25525.200000000001</v>
      </c>
      <c r="Z18" s="28">
        <v>25525.200000000001</v>
      </c>
      <c r="AA18" s="30">
        <v>4924.2870800000001</v>
      </c>
      <c r="AB18" s="29">
        <v>257.7</v>
      </c>
      <c r="AC18" s="28">
        <v>257.7</v>
      </c>
      <c r="AD18" s="30">
        <v>77.836910000000003</v>
      </c>
      <c r="AE18" s="60">
        <v>2003.3</v>
      </c>
      <c r="AF18" s="61">
        <v>2003.3</v>
      </c>
      <c r="AG18" s="62">
        <v>338.29379999999998</v>
      </c>
      <c r="AH18" s="29">
        <v>894644.5</v>
      </c>
      <c r="AI18" s="28">
        <v>894644.5</v>
      </c>
      <c r="AJ18" s="30">
        <v>887435.72340999998</v>
      </c>
      <c r="AK18" s="29">
        <v>11538</v>
      </c>
      <c r="AL18" s="28">
        <v>11538</v>
      </c>
      <c r="AM18" s="30"/>
      <c r="AN18" s="29">
        <v>14517.7</v>
      </c>
      <c r="AO18" s="28">
        <v>14517.7</v>
      </c>
      <c r="AP18" s="30">
        <v>14397.106970000001</v>
      </c>
      <c r="AQ18" s="29">
        <v>4095.3270000000002</v>
      </c>
      <c r="AR18" s="28">
        <v>4095.3270000000002</v>
      </c>
      <c r="AS18" s="30">
        <v>4095.3266100000001</v>
      </c>
      <c r="AT18" s="29">
        <v>18000</v>
      </c>
      <c r="AU18" s="28">
        <v>18000</v>
      </c>
      <c r="AV18" s="30">
        <v>4000</v>
      </c>
      <c r="AW18" s="29">
        <v>18974</v>
      </c>
      <c r="AX18" s="28">
        <v>18974</v>
      </c>
      <c r="AY18" s="30"/>
      <c r="AZ18" s="60">
        <v>1146.213</v>
      </c>
      <c r="BA18" s="61">
        <v>1146.213</v>
      </c>
      <c r="BB18" s="62"/>
      <c r="BC18" s="29"/>
      <c r="BD18" s="28"/>
      <c r="BE18" s="30">
        <v>899.99842000000001</v>
      </c>
      <c r="BF18" s="29">
        <v>10324</v>
      </c>
      <c r="BG18" s="28">
        <v>10324</v>
      </c>
      <c r="BH18" s="30">
        <v>1627.6003999999998</v>
      </c>
      <c r="BI18" s="29"/>
      <c r="BJ18" s="28"/>
      <c r="BK18" s="30"/>
      <c r="BL18" s="29"/>
      <c r="BM18" s="28"/>
      <c r="BN18" s="30"/>
      <c r="BO18" s="29"/>
      <c r="BP18" s="28"/>
      <c r="BQ18" s="30"/>
      <c r="BR18" s="29"/>
      <c r="BS18" s="28"/>
      <c r="BT18" s="30"/>
      <c r="BU18" s="29">
        <v>10802</v>
      </c>
      <c r="BV18" s="28">
        <v>10802</v>
      </c>
      <c r="BW18" s="30">
        <v>19187.589339999999</v>
      </c>
      <c r="BX18" s="29"/>
      <c r="BY18" s="28"/>
      <c r="BZ18" s="30"/>
      <c r="CA18" s="60"/>
      <c r="CB18" s="61"/>
      <c r="CC18" s="62"/>
      <c r="CD18" s="60">
        <v>1010.9</v>
      </c>
      <c r="CE18" s="61">
        <v>1010.9</v>
      </c>
      <c r="CF18" s="62">
        <v>1010.9</v>
      </c>
      <c r="CG18" s="60"/>
      <c r="CH18" s="93"/>
      <c r="CI18" s="62"/>
      <c r="CJ18" s="60">
        <v>202292.8</v>
      </c>
      <c r="CK18" s="61">
        <v>202292.8</v>
      </c>
      <c r="CL18" s="62">
        <v>67508.258439999991</v>
      </c>
      <c r="CM18" s="4" t="e">
        <f>C18-#REF!</f>
        <v>#REF!</v>
      </c>
      <c r="CN18" s="4"/>
    </row>
    <row r="19" spans="1:92" ht="19.5" customHeight="1">
      <c r="A19" s="15">
        <v>11</v>
      </c>
      <c r="B19" s="41" t="s">
        <v>10</v>
      </c>
      <c r="C19" s="47">
        <f t="shared" si="0"/>
        <v>2756413.7530100001</v>
      </c>
      <c r="D19" s="29">
        <v>1075202.8</v>
      </c>
      <c r="E19" s="28">
        <v>1075202.8</v>
      </c>
      <c r="F19" s="49">
        <v>1052550.2242399999</v>
      </c>
      <c r="G19" s="29">
        <v>11349.1</v>
      </c>
      <c r="H19" s="28">
        <v>11349.1</v>
      </c>
      <c r="I19" s="30">
        <v>11348.333369999998</v>
      </c>
      <c r="J19" s="29">
        <v>9126.2999999999993</v>
      </c>
      <c r="K19" s="28">
        <v>8198.9561599999997</v>
      </c>
      <c r="L19" s="30">
        <v>8198.9561599999997</v>
      </c>
      <c r="M19" s="29">
        <v>576783.9</v>
      </c>
      <c r="N19" s="28">
        <v>464162.48518999998</v>
      </c>
      <c r="O19" s="30">
        <v>456676.47736999998</v>
      </c>
      <c r="P19" s="29">
        <v>584336.9</v>
      </c>
      <c r="Q19" s="28">
        <v>584336.9</v>
      </c>
      <c r="R19" s="30">
        <v>528010.32793000003</v>
      </c>
      <c r="S19" s="29">
        <v>2197.5</v>
      </c>
      <c r="T19" s="28">
        <v>2197.5</v>
      </c>
      <c r="U19" s="30">
        <v>179.89400000000001</v>
      </c>
      <c r="V19" s="29">
        <v>4941.8</v>
      </c>
      <c r="W19" s="28">
        <v>4941.8</v>
      </c>
      <c r="X19" s="30">
        <v>487.73951</v>
      </c>
      <c r="Y19" s="29">
        <v>15082.3</v>
      </c>
      <c r="Z19" s="28">
        <v>15082.3</v>
      </c>
      <c r="AA19" s="30">
        <v>2039.6019799999999</v>
      </c>
      <c r="AB19" s="29">
        <v>187.6</v>
      </c>
      <c r="AC19" s="28">
        <v>187.6</v>
      </c>
      <c r="AD19" s="30"/>
      <c r="AE19" s="60">
        <v>1459.8</v>
      </c>
      <c r="AF19" s="61">
        <v>1459.8</v>
      </c>
      <c r="AG19" s="62">
        <v>1269.5261499999999</v>
      </c>
      <c r="AH19" s="29">
        <v>647337.6</v>
      </c>
      <c r="AI19" s="28">
        <v>647337.6</v>
      </c>
      <c r="AJ19" s="30">
        <v>636587.91910000006</v>
      </c>
      <c r="AK19" s="29"/>
      <c r="AL19" s="28"/>
      <c r="AM19" s="30"/>
      <c r="AN19" s="29">
        <v>10580</v>
      </c>
      <c r="AO19" s="28">
        <v>10580</v>
      </c>
      <c r="AP19" s="30">
        <v>9091.3331600000001</v>
      </c>
      <c r="AQ19" s="29">
        <v>994.97500000000002</v>
      </c>
      <c r="AR19" s="28">
        <v>994.97500000000002</v>
      </c>
      <c r="AS19" s="30">
        <v>528.25199999999995</v>
      </c>
      <c r="AT19" s="29">
        <v>3367.692</v>
      </c>
      <c r="AU19" s="28">
        <v>3367.692</v>
      </c>
      <c r="AV19" s="30">
        <v>1376.8711000000001</v>
      </c>
      <c r="AW19" s="29">
        <v>12893</v>
      </c>
      <c r="AX19" s="28">
        <v>12893</v>
      </c>
      <c r="AY19" s="30">
        <v>1544.5</v>
      </c>
      <c r="AZ19" s="60">
        <v>781.47199999999998</v>
      </c>
      <c r="BA19" s="61">
        <v>781.47199999999998</v>
      </c>
      <c r="BB19" s="62">
        <v>781.47199999999998</v>
      </c>
      <c r="BC19" s="29"/>
      <c r="BD19" s="28"/>
      <c r="BE19" s="30"/>
      <c r="BF19" s="29">
        <v>16680</v>
      </c>
      <c r="BG19" s="28">
        <v>16680</v>
      </c>
      <c r="BH19" s="30">
        <v>1272.18138</v>
      </c>
      <c r="BI19" s="29"/>
      <c r="BJ19" s="28"/>
      <c r="BK19" s="30"/>
      <c r="BL19" s="29">
        <f>19669.2+50671.7</f>
        <v>70340.899999999994</v>
      </c>
      <c r="BM19" s="28">
        <f>1132.2+5661</f>
        <v>6793.2</v>
      </c>
      <c r="BN19" s="30">
        <v>6793.1967000000004</v>
      </c>
      <c r="BO19" s="29"/>
      <c r="BP19" s="28"/>
      <c r="BQ19" s="30"/>
      <c r="BR19" s="29"/>
      <c r="BS19" s="28"/>
      <c r="BT19" s="30"/>
      <c r="BU19" s="29">
        <v>2300</v>
      </c>
      <c r="BV19" s="28">
        <v>2300</v>
      </c>
      <c r="BW19" s="30">
        <v>11754.537380000002</v>
      </c>
      <c r="BX19" s="29"/>
      <c r="BY19" s="28"/>
      <c r="BZ19" s="30"/>
      <c r="CA19" s="60"/>
      <c r="CB19" s="61"/>
      <c r="CC19" s="62"/>
      <c r="CD19" s="60">
        <v>210.4</v>
      </c>
      <c r="CE19" s="61">
        <v>210.4</v>
      </c>
      <c r="CF19" s="62">
        <v>197.12272000000002</v>
      </c>
      <c r="CG19" s="60"/>
      <c r="CH19" s="61"/>
      <c r="CI19" s="62"/>
      <c r="CJ19" s="60">
        <v>186907.1</v>
      </c>
      <c r="CK19" s="61">
        <v>186907.1</v>
      </c>
      <c r="CL19" s="62">
        <v>25725.286760000003</v>
      </c>
      <c r="CM19" s="4" t="e">
        <f>C19-#REF!</f>
        <v>#REF!</v>
      </c>
      <c r="CN19" s="4"/>
    </row>
    <row r="20" spans="1:92" ht="19.5" customHeight="1">
      <c r="A20" s="15">
        <v>12</v>
      </c>
      <c r="B20" s="41" t="s">
        <v>11</v>
      </c>
      <c r="C20" s="47">
        <f t="shared" si="0"/>
        <v>11336203.84206</v>
      </c>
      <c r="D20" s="29">
        <v>4078002</v>
      </c>
      <c r="E20" s="28">
        <v>4078002</v>
      </c>
      <c r="F20" s="49">
        <v>4073491.1525400002</v>
      </c>
      <c r="G20" s="29">
        <v>44193.3</v>
      </c>
      <c r="H20" s="28">
        <v>44193.3</v>
      </c>
      <c r="I20" s="30">
        <v>44192.520680000001</v>
      </c>
      <c r="J20" s="29">
        <v>16514.7</v>
      </c>
      <c r="K20" s="28">
        <v>13162.829170000001</v>
      </c>
      <c r="L20" s="30">
        <v>13162.829169999999</v>
      </c>
      <c r="M20" s="29">
        <v>2505704.5</v>
      </c>
      <c r="N20" s="28">
        <v>2171232.0323800002</v>
      </c>
      <c r="O20" s="30">
        <v>2136806.9235299998</v>
      </c>
      <c r="P20" s="29">
        <v>2761934.7</v>
      </c>
      <c r="Q20" s="28">
        <v>2761934.7</v>
      </c>
      <c r="R20" s="30">
        <v>2567752.9287199997</v>
      </c>
      <c r="S20" s="29">
        <v>4072.5</v>
      </c>
      <c r="T20" s="28">
        <v>4072.5</v>
      </c>
      <c r="U20" s="30">
        <v>745.47834</v>
      </c>
      <c r="V20" s="29">
        <v>11346.2</v>
      </c>
      <c r="W20" s="28">
        <v>11346.2</v>
      </c>
      <c r="X20" s="30">
        <v>605.89922000000001</v>
      </c>
      <c r="Y20" s="29">
        <v>72851.5</v>
      </c>
      <c r="Z20" s="28">
        <v>72851.5</v>
      </c>
      <c r="AA20" s="30">
        <v>3631.9413300000001</v>
      </c>
      <c r="AB20" s="29">
        <v>676</v>
      </c>
      <c r="AC20" s="28">
        <v>676</v>
      </c>
      <c r="AD20" s="30"/>
      <c r="AE20" s="60">
        <v>5256.7</v>
      </c>
      <c r="AF20" s="61">
        <v>5256.7</v>
      </c>
      <c r="AG20" s="62">
        <v>1778.1879799999999</v>
      </c>
      <c r="AH20" s="29">
        <v>2308428</v>
      </c>
      <c r="AI20" s="28">
        <v>2308428</v>
      </c>
      <c r="AJ20" s="30">
        <v>2143298.2233899999</v>
      </c>
      <c r="AK20" s="29">
        <v>23079</v>
      </c>
      <c r="AL20" s="28">
        <v>23079</v>
      </c>
      <c r="AM20" s="30">
        <v>23079</v>
      </c>
      <c r="AN20" s="29">
        <v>38092.9</v>
      </c>
      <c r="AO20" s="28">
        <v>38092.9</v>
      </c>
      <c r="AP20" s="30">
        <v>35176.332700000006</v>
      </c>
      <c r="AQ20" s="29">
        <v>23404.780999999999</v>
      </c>
      <c r="AR20" s="28">
        <v>23404.780999999999</v>
      </c>
      <c r="AS20" s="30">
        <v>21515.746300000003</v>
      </c>
      <c r="AT20" s="29">
        <v>368.49900000000002</v>
      </c>
      <c r="AU20" s="28">
        <v>368.49900000000002</v>
      </c>
      <c r="AV20" s="30">
        <v>279.53784000000002</v>
      </c>
      <c r="AW20" s="29">
        <v>11542</v>
      </c>
      <c r="AX20" s="28">
        <v>11542</v>
      </c>
      <c r="AY20" s="30"/>
      <c r="AZ20" s="60">
        <v>9349.8250000000007</v>
      </c>
      <c r="BA20" s="61">
        <v>9349.8250000000007</v>
      </c>
      <c r="BB20" s="62">
        <v>3987.60187</v>
      </c>
      <c r="BC20" s="29"/>
      <c r="BD20" s="28"/>
      <c r="BE20" s="30"/>
      <c r="BF20" s="29">
        <v>34275</v>
      </c>
      <c r="BG20" s="28">
        <v>34275</v>
      </c>
      <c r="BH20" s="30">
        <v>6935.1570099999999</v>
      </c>
      <c r="BI20" s="29"/>
      <c r="BJ20" s="28"/>
      <c r="BK20" s="30"/>
      <c r="BL20" s="29"/>
      <c r="BM20" s="28"/>
      <c r="BN20" s="30"/>
      <c r="BO20" s="29"/>
      <c r="BP20" s="28"/>
      <c r="BQ20" s="30"/>
      <c r="BR20" s="29"/>
      <c r="BS20" s="28"/>
      <c r="BT20" s="30"/>
      <c r="BU20" s="29">
        <v>16476</v>
      </c>
      <c r="BV20" s="28">
        <v>16476</v>
      </c>
      <c r="BW20" s="30">
        <v>59558.606270000004</v>
      </c>
      <c r="BX20" s="29"/>
      <c r="BY20" s="28"/>
      <c r="BZ20" s="30"/>
      <c r="CA20" s="60"/>
      <c r="CB20" s="61"/>
      <c r="CC20" s="62"/>
      <c r="CD20" s="60"/>
      <c r="CE20" s="61"/>
      <c r="CF20" s="62"/>
      <c r="CG20" s="60">
        <v>2324.1999999999998</v>
      </c>
      <c r="CH20" s="61">
        <v>0</v>
      </c>
      <c r="CI20" s="62">
        <v>45764.358180000003</v>
      </c>
      <c r="CJ20" s="60">
        <v>309134.2</v>
      </c>
      <c r="CK20" s="61">
        <v>309134.2</v>
      </c>
      <c r="CL20" s="62">
        <v>154441.41699</v>
      </c>
      <c r="CM20" s="4" t="e">
        <f>C20-#REF!</f>
        <v>#REF!</v>
      </c>
      <c r="CN20" s="4"/>
    </row>
    <row r="21" spans="1:92" ht="19.5" customHeight="1">
      <c r="A21" s="15">
        <v>13</v>
      </c>
      <c r="B21" s="41" t="s">
        <v>12</v>
      </c>
      <c r="C21" s="47">
        <f t="shared" si="0"/>
        <v>4318401.52042</v>
      </c>
      <c r="D21" s="29">
        <v>1087789.3999999999</v>
      </c>
      <c r="E21" s="28">
        <v>1087789.3999999999</v>
      </c>
      <c r="F21" s="49">
        <v>1087577.04531</v>
      </c>
      <c r="G21" s="29">
        <v>71463.7</v>
      </c>
      <c r="H21" s="28">
        <v>71463.7</v>
      </c>
      <c r="I21" s="30">
        <v>71463.7</v>
      </c>
      <c r="J21" s="29">
        <v>18113.8</v>
      </c>
      <c r="K21" s="28">
        <v>17893.63956</v>
      </c>
      <c r="L21" s="30">
        <v>17893.63956</v>
      </c>
      <c r="M21" s="29">
        <v>1133081</v>
      </c>
      <c r="N21" s="28">
        <v>987670.47800999996</v>
      </c>
      <c r="O21" s="30">
        <v>972830.62339999992</v>
      </c>
      <c r="P21" s="29">
        <v>1180314.8</v>
      </c>
      <c r="Q21" s="28">
        <v>1180314.8</v>
      </c>
      <c r="R21" s="30">
        <v>1055019.74982</v>
      </c>
      <c r="S21" s="29">
        <v>4072.5</v>
      </c>
      <c r="T21" s="28">
        <v>4072.5</v>
      </c>
      <c r="U21" s="30"/>
      <c r="V21" s="29">
        <v>6520.7</v>
      </c>
      <c r="W21" s="28">
        <v>6520.7</v>
      </c>
      <c r="X21" s="30">
        <v>336.70075000000003</v>
      </c>
      <c r="Y21" s="29">
        <v>28770.1</v>
      </c>
      <c r="Z21" s="28">
        <v>28770.1</v>
      </c>
      <c r="AA21" s="30">
        <v>2316.42553</v>
      </c>
      <c r="AB21" s="29">
        <v>306.8</v>
      </c>
      <c r="AC21" s="28">
        <v>306.8</v>
      </c>
      <c r="AD21" s="30">
        <v>56.349969999999999</v>
      </c>
      <c r="AE21" s="60">
        <v>2386</v>
      </c>
      <c r="AF21" s="61">
        <v>2386</v>
      </c>
      <c r="AG21" s="62">
        <v>2385.6651499999998</v>
      </c>
      <c r="AH21" s="29">
        <v>1059552.3999999999</v>
      </c>
      <c r="AI21" s="28">
        <v>1059552.3999999999</v>
      </c>
      <c r="AJ21" s="30">
        <v>1037437.95547</v>
      </c>
      <c r="AK21" s="29"/>
      <c r="AL21" s="28"/>
      <c r="AM21" s="30"/>
      <c r="AN21" s="29">
        <v>17289.5</v>
      </c>
      <c r="AO21" s="28">
        <v>17289.5</v>
      </c>
      <c r="AP21" s="30">
        <v>16624.501560000001</v>
      </c>
      <c r="AQ21" s="29">
        <v>3294.3409999999999</v>
      </c>
      <c r="AR21" s="28">
        <v>3294.3409999999999</v>
      </c>
      <c r="AS21" s="30">
        <v>2523.5572299999999</v>
      </c>
      <c r="AT21" s="29"/>
      <c r="AU21" s="28"/>
      <c r="AV21" s="30"/>
      <c r="AW21" s="29">
        <v>36171.5</v>
      </c>
      <c r="AX21" s="28">
        <v>36171.5</v>
      </c>
      <c r="AY21" s="30"/>
      <c r="AZ21" s="60">
        <v>1382.0920000000001</v>
      </c>
      <c r="BA21" s="61">
        <v>1382.0920000000001</v>
      </c>
      <c r="BB21" s="62"/>
      <c r="BC21" s="29"/>
      <c r="BD21" s="28"/>
      <c r="BE21" s="30"/>
      <c r="BF21" s="29">
        <v>38308</v>
      </c>
      <c r="BG21" s="28">
        <v>38308</v>
      </c>
      <c r="BH21" s="30">
        <v>1626.26018</v>
      </c>
      <c r="BI21" s="29">
        <v>12405.2</v>
      </c>
      <c r="BJ21" s="28">
        <v>12405.2</v>
      </c>
      <c r="BK21" s="30">
        <v>5636.4253099999996</v>
      </c>
      <c r="BL21" s="29"/>
      <c r="BM21" s="28"/>
      <c r="BN21" s="30"/>
      <c r="BO21" s="29"/>
      <c r="BP21" s="28"/>
      <c r="BQ21" s="30"/>
      <c r="BR21" s="29"/>
      <c r="BS21" s="28"/>
      <c r="BT21" s="30"/>
      <c r="BU21" s="29">
        <v>11025</v>
      </c>
      <c r="BV21" s="28">
        <v>11025</v>
      </c>
      <c r="BW21" s="30">
        <v>18571.877120000001</v>
      </c>
      <c r="BX21" s="29"/>
      <c r="BY21" s="28"/>
      <c r="BZ21" s="30"/>
      <c r="CA21" s="60"/>
      <c r="CB21" s="61"/>
      <c r="CC21" s="62"/>
      <c r="CD21" s="60">
        <v>362.9</v>
      </c>
      <c r="CE21" s="61">
        <v>362.9</v>
      </c>
      <c r="CF21" s="62">
        <v>349.14105999999998</v>
      </c>
      <c r="CG21" s="60"/>
      <c r="CH21" s="61"/>
      <c r="CI21" s="62"/>
      <c r="CJ21" s="60">
        <v>152177.5</v>
      </c>
      <c r="CK21" s="61">
        <v>152177.5</v>
      </c>
      <c r="CL21" s="62">
        <v>25751.902999999998</v>
      </c>
      <c r="CM21" s="4" t="e">
        <f>C21-#REF!</f>
        <v>#REF!</v>
      </c>
      <c r="CN21" s="4"/>
    </row>
    <row r="22" spans="1:92" ht="19.5" customHeight="1">
      <c r="A22" s="15">
        <v>14</v>
      </c>
      <c r="B22" s="41" t="s">
        <v>13</v>
      </c>
      <c r="C22" s="47">
        <f t="shared" si="0"/>
        <v>7471981.9623400001</v>
      </c>
      <c r="D22" s="29">
        <v>1113705.8</v>
      </c>
      <c r="E22" s="28">
        <v>1113705.8</v>
      </c>
      <c r="F22" s="49">
        <v>1099010.16472</v>
      </c>
      <c r="G22" s="29">
        <v>136616.20000000001</v>
      </c>
      <c r="H22" s="28">
        <v>136616.20000000001</v>
      </c>
      <c r="I22" s="30">
        <v>136573.47537999999</v>
      </c>
      <c r="J22" s="29">
        <v>29619.9</v>
      </c>
      <c r="K22" s="28">
        <v>22243.72179</v>
      </c>
      <c r="L22" s="30">
        <v>22239.61117</v>
      </c>
      <c r="M22" s="29">
        <v>1928159.8</v>
      </c>
      <c r="N22" s="28">
        <v>1909810.4228399999</v>
      </c>
      <c r="O22" s="30">
        <v>1876431.3583900002</v>
      </c>
      <c r="P22" s="29">
        <v>2394152.9</v>
      </c>
      <c r="Q22" s="28">
        <v>2386841.6000000001</v>
      </c>
      <c r="R22" s="30">
        <v>2111432.33287</v>
      </c>
      <c r="S22" s="29">
        <v>3600</v>
      </c>
      <c r="T22" s="28">
        <v>3600</v>
      </c>
      <c r="U22" s="30"/>
      <c r="V22" s="29">
        <v>12666.6</v>
      </c>
      <c r="W22" s="28">
        <v>12666.6</v>
      </c>
      <c r="X22" s="30">
        <v>1809.72865</v>
      </c>
      <c r="Y22" s="29">
        <v>58362.400000000001</v>
      </c>
      <c r="Z22" s="28">
        <v>58362.400000000001</v>
      </c>
      <c r="AA22" s="30">
        <v>2759.4025999999999</v>
      </c>
      <c r="AB22" s="29">
        <v>636.29999999999995</v>
      </c>
      <c r="AC22" s="28">
        <v>636.29999999999995</v>
      </c>
      <c r="AD22" s="30"/>
      <c r="AE22" s="60">
        <v>4950.7</v>
      </c>
      <c r="AF22" s="61">
        <v>4950.7</v>
      </c>
      <c r="AG22" s="62">
        <v>309.87464</v>
      </c>
      <c r="AH22" s="29">
        <v>2180978.4</v>
      </c>
      <c r="AI22" s="28">
        <v>2174525.5</v>
      </c>
      <c r="AJ22" s="30">
        <v>2034685.47908</v>
      </c>
      <c r="AK22" s="29">
        <v>23079</v>
      </c>
      <c r="AL22" s="28">
        <v>23079</v>
      </c>
      <c r="AM22" s="30"/>
      <c r="AN22" s="29">
        <v>35875.5</v>
      </c>
      <c r="AO22" s="28">
        <v>35875.5</v>
      </c>
      <c r="AP22" s="30">
        <v>32719.460809999997</v>
      </c>
      <c r="AQ22" s="29">
        <v>3263.8249999999998</v>
      </c>
      <c r="AR22" s="28">
        <v>3263.8249999999998</v>
      </c>
      <c r="AS22" s="30">
        <v>0</v>
      </c>
      <c r="AT22" s="29"/>
      <c r="AU22" s="28"/>
      <c r="AV22" s="30"/>
      <c r="AW22" s="29">
        <v>51664</v>
      </c>
      <c r="AX22" s="28">
        <v>51664</v>
      </c>
      <c r="AY22" s="30"/>
      <c r="AZ22" s="60">
        <v>5591.183</v>
      </c>
      <c r="BA22" s="61">
        <v>5591.183</v>
      </c>
      <c r="BB22" s="62"/>
      <c r="BC22" s="29"/>
      <c r="BD22" s="28"/>
      <c r="BE22" s="30"/>
      <c r="BF22" s="29">
        <v>42340</v>
      </c>
      <c r="BG22" s="28">
        <v>42340</v>
      </c>
      <c r="BH22" s="30">
        <v>9316.8366300000016</v>
      </c>
      <c r="BI22" s="29"/>
      <c r="BJ22" s="28"/>
      <c r="BK22" s="30"/>
      <c r="BL22" s="29"/>
      <c r="BM22" s="28"/>
      <c r="BN22" s="30"/>
      <c r="BO22" s="29"/>
      <c r="BP22" s="28"/>
      <c r="BQ22" s="30"/>
      <c r="BR22" s="29"/>
      <c r="BS22" s="28"/>
      <c r="BT22" s="30"/>
      <c r="BU22" s="29">
        <v>12119</v>
      </c>
      <c r="BV22" s="28">
        <v>12119</v>
      </c>
      <c r="BW22" s="30">
        <v>41167.90668</v>
      </c>
      <c r="BX22" s="29"/>
      <c r="BY22" s="28"/>
      <c r="BZ22" s="30"/>
      <c r="CA22" s="60"/>
      <c r="CB22" s="61"/>
      <c r="CC22" s="62"/>
      <c r="CD22" s="60">
        <v>1558.6</v>
      </c>
      <c r="CE22" s="61">
        <v>1558.6</v>
      </c>
      <c r="CF22" s="62">
        <v>1556.1667199999999</v>
      </c>
      <c r="CG22" s="60"/>
      <c r="CH22" s="61"/>
      <c r="CI22" s="51"/>
      <c r="CJ22" s="60">
        <v>225642</v>
      </c>
      <c r="CK22" s="61">
        <v>225642</v>
      </c>
      <c r="CL22" s="62">
        <v>101970.164</v>
      </c>
      <c r="CM22" s="4" t="e">
        <f>C22-#REF!</f>
        <v>#REF!</v>
      </c>
      <c r="CN22" s="4"/>
    </row>
    <row r="23" spans="1:92" ht="19.5" customHeight="1">
      <c r="A23" s="15">
        <v>15</v>
      </c>
      <c r="B23" s="41" t="s">
        <v>14</v>
      </c>
      <c r="C23" s="47">
        <f t="shared" si="0"/>
        <v>6715619.5882699983</v>
      </c>
      <c r="D23" s="29">
        <v>2986902.8</v>
      </c>
      <c r="E23" s="28">
        <v>2986902.8</v>
      </c>
      <c r="F23" s="49">
        <v>2980254.88258</v>
      </c>
      <c r="G23" s="29">
        <v>18988.8</v>
      </c>
      <c r="H23" s="28">
        <v>18988.8</v>
      </c>
      <c r="I23" s="30">
        <v>18973.678909999999</v>
      </c>
      <c r="J23" s="29">
        <v>18443.900000000001</v>
      </c>
      <c r="K23" s="28">
        <v>16841.516930000002</v>
      </c>
      <c r="L23" s="30">
        <v>16839.547930000001</v>
      </c>
      <c r="M23" s="29">
        <v>1108744.7</v>
      </c>
      <c r="N23" s="28">
        <v>962518.98250000004</v>
      </c>
      <c r="O23" s="30">
        <v>938519.10927999998</v>
      </c>
      <c r="P23" s="29">
        <v>1386675.7</v>
      </c>
      <c r="Q23" s="28">
        <v>1386675.7</v>
      </c>
      <c r="R23" s="30">
        <v>1276742.0057600001</v>
      </c>
      <c r="S23" s="29">
        <v>1725</v>
      </c>
      <c r="T23" s="28">
        <v>1725</v>
      </c>
      <c r="U23" s="30"/>
      <c r="V23" s="29">
        <v>10733.8</v>
      </c>
      <c r="W23" s="28">
        <v>10733.8</v>
      </c>
      <c r="X23" s="30">
        <v>1506.99728</v>
      </c>
      <c r="Y23" s="29">
        <v>35065.800000000003</v>
      </c>
      <c r="Z23" s="28">
        <v>35065.800000000003</v>
      </c>
      <c r="AA23" s="30">
        <v>6189.6312900000003</v>
      </c>
      <c r="AB23" s="29">
        <v>380.6</v>
      </c>
      <c r="AC23" s="28">
        <v>380.6</v>
      </c>
      <c r="AD23" s="30">
        <v>377.53452000000004</v>
      </c>
      <c r="AE23" s="60">
        <v>2959.9</v>
      </c>
      <c r="AF23" s="61">
        <v>2959.9</v>
      </c>
      <c r="AG23" s="62">
        <v>1190.72732</v>
      </c>
      <c r="AH23" s="29">
        <v>1296099.1000000001</v>
      </c>
      <c r="AI23" s="28">
        <v>1296099.1000000001</v>
      </c>
      <c r="AJ23" s="30">
        <v>1266423.36913</v>
      </c>
      <c r="AK23" s="29">
        <v>11538</v>
      </c>
      <c r="AL23" s="28">
        <v>11538</v>
      </c>
      <c r="AM23" s="30"/>
      <c r="AN23" s="29">
        <v>21449.200000000001</v>
      </c>
      <c r="AO23" s="28">
        <v>21449.200000000001</v>
      </c>
      <c r="AP23" s="30">
        <v>20732.759020000001</v>
      </c>
      <c r="AQ23" s="29">
        <v>12646.295</v>
      </c>
      <c r="AR23" s="28">
        <v>12646.295</v>
      </c>
      <c r="AS23" s="30">
        <v>11006.363509999999</v>
      </c>
      <c r="AT23" s="29"/>
      <c r="AU23" s="28"/>
      <c r="AV23" s="30"/>
      <c r="AW23" s="29">
        <v>14722.5</v>
      </c>
      <c r="AX23" s="28">
        <v>14722.5</v>
      </c>
      <c r="AY23" s="30"/>
      <c r="AZ23" s="60">
        <v>5384.0720000000001</v>
      </c>
      <c r="BA23" s="61">
        <v>5384.0720000000001</v>
      </c>
      <c r="BB23" s="62">
        <v>3170.2949600000002</v>
      </c>
      <c r="BC23" s="29"/>
      <c r="BD23" s="28"/>
      <c r="BE23" s="30"/>
      <c r="BF23" s="29">
        <v>39790</v>
      </c>
      <c r="BG23" s="28">
        <v>39790</v>
      </c>
      <c r="BH23" s="30">
        <v>5435.3375099999994</v>
      </c>
      <c r="BI23" s="29"/>
      <c r="BJ23" s="28"/>
      <c r="BK23" s="30"/>
      <c r="BL23" s="29"/>
      <c r="BM23" s="28"/>
      <c r="BN23" s="30"/>
      <c r="BO23" s="29"/>
      <c r="BP23" s="28"/>
      <c r="BQ23" s="30"/>
      <c r="BR23" s="29"/>
      <c r="BS23" s="28"/>
      <c r="BT23" s="30"/>
      <c r="BU23" s="29">
        <v>8730</v>
      </c>
      <c r="BV23" s="28">
        <v>8730</v>
      </c>
      <c r="BW23" s="30">
        <v>43575.345909999996</v>
      </c>
      <c r="BX23" s="29"/>
      <c r="BY23" s="28"/>
      <c r="BZ23" s="30"/>
      <c r="CA23" s="60"/>
      <c r="CB23" s="61"/>
      <c r="CC23" s="62"/>
      <c r="CD23" s="60">
        <v>663.7</v>
      </c>
      <c r="CE23" s="61">
        <v>663.7</v>
      </c>
      <c r="CF23" s="62">
        <v>663.7</v>
      </c>
      <c r="CG23" s="60">
        <v>270533</v>
      </c>
      <c r="CH23" s="61">
        <v>60444.610710000001</v>
      </c>
      <c r="CI23" s="62">
        <v>70133.64271</v>
      </c>
      <c r="CJ23" s="60">
        <v>311863.09999999998</v>
      </c>
      <c r="CK23" s="61">
        <v>311863.09999999998</v>
      </c>
      <c r="CL23" s="62">
        <v>53884.660649999998</v>
      </c>
      <c r="CM23" s="4" t="e">
        <f>C23-#REF!</f>
        <v>#REF!</v>
      </c>
      <c r="CN23" s="4"/>
    </row>
    <row r="24" spans="1:92" ht="19.5" customHeight="1">
      <c r="A24" s="15">
        <v>16</v>
      </c>
      <c r="B24" s="41" t="s">
        <v>15</v>
      </c>
      <c r="C24" s="47">
        <f t="shared" si="0"/>
        <v>5916985.3412299994</v>
      </c>
      <c r="D24" s="29">
        <v>1784548</v>
      </c>
      <c r="E24" s="28">
        <v>1784548</v>
      </c>
      <c r="F24" s="49">
        <v>1781800.02877</v>
      </c>
      <c r="G24" s="29">
        <v>83794.2</v>
      </c>
      <c r="H24" s="28">
        <v>83794.2</v>
      </c>
      <c r="I24" s="30">
        <v>83794.2</v>
      </c>
      <c r="J24" s="29">
        <v>11100.9</v>
      </c>
      <c r="K24" s="28">
        <v>9849.7174900000009</v>
      </c>
      <c r="L24" s="30">
        <v>9847.1804900000006</v>
      </c>
      <c r="M24" s="29">
        <v>1486375.6</v>
      </c>
      <c r="N24" s="28">
        <v>1375773.9904400001</v>
      </c>
      <c r="O24" s="30">
        <v>1346695.23117</v>
      </c>
      <c r="P24" s="29">
        <v>1726369.3</v>
      </c>
      <c r="Q24" s="28">
        <v>1726369.3</v>
      </c>
      <c r="R24" s="30">
        <v>1558211.9586099999</v>
      </c>
      <c r="S24" s="29">
        <v>2197.5</v>
      </c>
      <c r="T24" s="28">
        <v>2197.5</v>
      </c>
      <c r="U24" s="30">
        <v>477.73197999999996</v>
      </c>
      <c r="V24" s="29">
        <v>10425.4</v>
      </c>
      <c r="W24" s="28">
        <v>10425.4</v>
      </c>
      <c r="X24" s="30">
        <v>1824.83582</v>
      </c>
      <c r="Y24" s="29">
        <v>42905.7</v>
      </c>
      <c r="Z24" s="28">
        <v>42905.7</v>
      </c>
      <c r="AA24" s="30">
        <v>3829.1264000000001</v>
      </c>
      <c r="AB24" s="29">
        <v>310</v>
      </c>
      <c r="AC24" s="28">
        <v>310</v>
      </c>
      <c r="AD24" s="30">
        <v>304.43640000000005</v>
      </c>
      <c r="AE24" s="60">
        <v>2411.9</v>
      </c>
      <c r="AF24" s="61">
        <v>2411.9</v>
      </c>
      <c r="AG24" s="62">
        <v>942.83906000000002</v>
      </c>
      <c r="AH24" s="29">
        <v>1023551</v>
      </c>
      <c r="AI24" s="28">
        <v>1023551</v>
      </c>
      <c r="AJ24" s="30">
        <v>1002365.72647</v>
      </c>
      <c r="AK24" s="29">
        <v>11538</v>
      </c>
      <c r="AL24" s="28">
        <v>11538</v>
      </c>
      <c r="AM24" s="30"/>
      <c r="AN24" s="29">
        <v>17479.099999999999</v>
      </c>
      <c r="AO24" s="28">
        <v>17479.099999999999</v>
      </c>
      <c r="AP24" s="30">
        <v>13701.857830000001</v>
      </c>
      <c r="AQ24" s="29">
        <v>4913.9639999999999</v>
      </c>
      <c r="AR24" s="28">
        <v>4913.9639999999999</v>
      </c>
      <c r="AS24" s="30">
        <v>4911.4120000000003</v>
      </c>
      <c r="AT24" s="29">
        <v>1144.1610000000001</v>
      </c>
      <c r="AU24" s="28">
        <v>1144.1610000000001</v>
      </c>
      <c r="AV24" s="30">
        <v>382.32864000000001</v>
      </c>
      <c r="AW24" s="29">
        <v>10623</v>
      </c>
      <c r="AX24" s="28">
        <v>10623</v>
      </c>
      <c r="AY24" s="30"/>
      <c r="AZ24" s="60">
        <v>5200.8500000000004</v>
      </c>
      <c r="BA24" s="61">
        <v>5200.8500000000004</v>
      </c>
      <c r="BB24" s="62">
        <v>4056.105</v>
      </c>
      <c r="BC24" s="29"/>
      <c r="BD24" s="28"/>
      <c r="BE24" s="30"/>
      <c r="BF24" s="29">
        <v>27752</v>
      </c>
      <c r="BG24" s="28">
        <v>27752</v>
      </c>
      <c r="BH24" s="30">
        <v>1898.3696</v>
      </c>
      <c r="BI24" s="29">
        <v>12988.9</v>
      </c>
      <c r="BJ24" s="28">
        <v>12988.9</v>
      </c>
      <c r="BK24" s="30">
        <v>3907.0137</v>
      </c>
      <c r="BL24" s="29"/>
      <c r="BM24" s="28"/>
      <c r="BN24" s="30"/>
      <c r="BO24" s="29"/>
      <c r="BP24" s="28"/>
      <c r="BQ24" s="30"/>
      <c r="BR24" s="29"/>
      <c r="BS24" s="28"/>
      <c r="BT24" s="30"/>
      <c r="BU24" s="29">
        <v>8213</v>
      </c>
      <c r="BV24" s="28">
        <v>8213</v>
      </c>
      <c r="BW24" s="30">
        <v>41533.381409999995</v>
      </c>
      <c r="BX24" s="29"/>
      <c r="BY24" s="28"/>
      <c r="BZ24" s="30"/>
      <c r="CA24" s="60"/>
      <c r="CB24" s="61"/>
      <c r="CC24" s="62"/>
      <c r="CD24" s="60">
        <v>669.7</v>
      </c>
      <c r="CE24" s="61">
        <v>669.7</v>
      </c>
      <c r="CF24" s="62">
        <v>659.72573</v>
      </c>
      <c r="CG24" s="60">
        <v>269290.09999999998</v>
      </c>
      <c r="CH24" s="61">
        <v>59389.98631</v>
      </c>
      <c r="CI24" s="62">
        <v>36045.552149999996</v>
      </c>
      <c r="CJ24" s="60">
        <v>149126.20000000001</v>
      </c>
      <c r="CK24" s="61">
        <v>149126.20000000001</v>
      </c>
      <c r="CL24" s="62">
        <v>19796.3</v>
      </c>
      <c r="CM24" s="4" t="e">
        <f>C24-#REF!</f>
        <v>#REF!</v>
      </c>
      <c r="CN24" s="4"/>
    </row>
    <row r="25" spans="1:92" ht="19.5" customHeight="1">
      <c r="A25" s="15">
        <v>17</v>
      </c>
      <c r="B25" s="41" t="s">
        <v>16</v>
      </c>
      <c r="C25" s="47">
        <f t="shared" si="0"/>
        <v>5468722.7163900007</v>
      </c>
      <c r="D25" s="29">
        <v>2498776.7999999998</v>
      </c>
      <c r="E25" s="28">
        <v>2498776.7999999998</v>
      </c>
      <c r="F25" s="49">
        <v>2494768.1015900001</v>
      </c>
      <c r="G25" s="29">
        <v>60710.7</v>
      </c>
      <c r="H25" s="28">
        <v>60710.7</v>
      </c>
      <c r="I25" s="30">
        <v>60710.080020000001</v>
      </c>
      <c r="J25" s="29">
        <v>16043.2</v>
      </c>
      <c r="K25" s="28">
        <v>14712.606</v>
      </c>
      <c r="L25" s="30">
        <v>14711.30652</v>
      </c>
      <c r="M25" s="29">
        <v>909002.9</v>
      </c>
      <c r="N25" s="28">
        <v>772302.72897000005</v>
      </c>
      <c r="O25" s="30">
        <v>761601.75448999996</v>
      </c>
      <c r="P25" s="29">
        <v>955576.2</v>
      </c>
      <c r="Q25" s="28">
        <v>955576.2</v>
      </c>
      <c r="R25" s="30">
        <v>909526.33796999999</v>
      </c>
      <c r="S25" s="29">
        <v>1725</v>
      </c>
      <c r="T25" s="28">
        <v>1725</v>
      </c>
      <c r="U25" s="30"/>
      <c r="V25" s="29">
        <v>4474.8</v>
      </c>
      <c r="W25" s="28">
        <v>4474.8</v>
      </c>
      <c r="X25" s="30">
        <v>1081.67723</v>
      </c>
      <c r="Y25" s="29">
        <v>25348.9</v>
      </c>
      <c r="Z25" s="28">
        <v>25348.9</v>
      </c>
      <c r="AA25" s="30">
        <v>8786.4548000000013</v>
      </c>
      <c r="AB25" s="29">
        <v>294.5</v>
      </c>
      <c r="AC25" s="28">
        <v>294.5</v>
      </c>
      <c r="AD25" s="30">
        <v>245.33870000000002</v>
      </c>
      <c r="AE25" s="60">
        <v>2291.3000000000002</v>
      </c>
      <c r="AF25" s="61">
        <v>2291.3000000000002</v>
      </c>
      <c r="AG25" s="62">
        <v>2288.6190499999998</v>
      </c>
      <c r="AH25" s="29">
        <v>1035718.2</v>
      </c>
      <c r="AI25" s="28">
        <v>1035718.2</v>
      </c>
      <c r="AJ25" s="30">
        <v>1013415.1754900001</v>
      </c>
      <c r="AK25" s="29"/>
      <c r="AL25" s="28"/>
      <c r="AM25" s="30"/>
      <c r="AN25" s="29">
        <v>16603.900000000001</v>
      </c>
      <c r="AO25" s="28">
        <v>16603.900000000001</v>
      </c>
      <c r="AP25" s="30">
        <v>14696.652840000001</v>
      </c>
      <c r="AQ25" s="29">
        <v>4552.3639999999996</v>
      </c>
      <c r="AR25" s="28">
        <v>4552.3639999999996</v>
      </c>
      <c r="AS25" s="30">
        <v>4495.2615500000002</v>
      </c>
      <c r="AT25" s="29"/>
      <c r="AU25" s="28"/>
      <c r="AV25" s="30"/>
      <c r="AW25" s="29">
        <v>14937.5</v>
      </c>
      <c r="AX25" s="28">
        <v>14937.5</v>
      </c>
      <c r="AY25" s="30"/>
      <c r="AZ25" s="60">
        <v>3363.3020000000001</v>
      </c>
      <c r="BA25" s="61">
        <v>3363.3020000000001</v>
      </c>
      <c r="BB25" s="62">
        <v>1924.28919</v>
      </c>
      <c r="BC25" s="29"/>
      <c r="BD25" s="28"/>
      <c r="BE25" s="30"/>
      <c r="BF25" s="29">
        <v>34232</v>
      </c>
      <c r="BG25" s="28">
        <v>34232</v>
      </c>
      <c r="BH25" s="30">
        <v>4150.1947099999998</v>
      </c>
      <c r="BI25" s="29"/>
      <c r="BJ25" s="28"/>
      <c r="BK25" s="30"/>
      <c r="BL25" s="29"/>
      <c r="BM25" s="28"/>
      <c r="BN25" s="30"/>
      <c r="BO25" s="29"/>
      <c r="BP25" s="28"/>
      <c r="BQ25" s="30"/>
      <c r="BR25" s="29"/>
      <c r="BS25" s="28"/>
      <c r="BT25" s="30"/>
      <c r="BU25" s="29">
        <v>9048</v>
      </c>
      <c r="BV25" s="28">
        <v>9048</v>
      </c>
      <c r="BW25" s="30">
        <v>36488.247739999999</v>
      </c>
      <c r="BX25" s="29"/>
      <c r="BY25" s="28"/>
      <c r="BZ25" s="30"/>
      <c r="CA25" s="60"/>
      <c r="CB25" s="61"/>
      <c r="CC25" s="62"/>
      <c r="CD25" s="60">
        <v>228.3</v>
      </c>
      <c r="CE25" s="61">
        <v>228.3</v>
      </c>
      <c r="CF25" s="62">
        <v>228.26079999999999</v>
      </c>
      <c r="CG25" s="60"/>
      <c r="CH25" s="61"/>
      <c r="CI25" s="62"/>
      <c r="CJ25" s="60">
        <v>242489.60000000001</v>
      </c>
      <c r="CK25" s="61">
        <v>242489.60000000001</v>
      </c>
      <c r="CL25" s="62">
        <v>139604.96369999999</v>
      </c>
      <c r="CM25" s="4" t="e">
        <f>C25-#REF!</f>
        <v>#REF!</v>
      </c>
      <c r="CN25" s="4"/>
    </row>
    <row r="26" spans="1:92" ht="19.5" customHeight="1">
      <c r="A26" s="15">
        <v>18</v>
      </c>
      <c r="B26" s="41" t="s">
        <v>17</v>
      </c>
      <c r="C26" s="47">
        <f t="shared" si="0"/>
        <v>5315552.8039399991</v>
      </c>
      <c r="D26" s="29">
        <v>2140400.7999999998</v>
      </c>
      <c r="E26" s="28">
        <v>2140400.7999999998</v>
      </c>
      <c r="F26" s="49">
        <v>2137352.63552</v>
      </c>
      <c r="G26" s="29">
        <v>34804.6</v>
      </c>
      <c r="H26" s="28">
        <v>34804.6</v>
      </c>
      <c r="I26" s="30">
        <v>34800.656409999996</v>
      </c>
      <c r="J26" s="29">
        <v>9120.7000000000007</v>
      </c>
      <c r="K26" s="28">
        <v>7560.8333499999999</v>
      </c>
      <c r="L26" s="30">
        <v>7258.0245100000002</v>
      </c>
      <c r="M26" s="29">
        <v>1018026.6</v>
      </c>
      <c r="N26" s="28">
        <v>892819.78700000001</v>
      </c>
      <c r="O26" s="30">
        <v>877548.97954999993</v>
      </c>
      <c r="P26" s="29">
        <v>1224128.7</v>
      </c>
      <c r="Q26" s="28">
        <v>1224128.7</v>
      </c>
      <c r="R26" s="30">
        <v>1223993.2106700002</v>
      </c>
      <c r="S26" s="29">
        <v>2197.5</v>
      </c>
      <c r="T26" s="28">
        <v>2197.5</v>
      </c>
      <c r="U26" s="30">
        <v>383.13475</v>
      </c>
      <c r="V26" s="29">
        <v>4693.8999999999996</v>
      </c>
      <c r="W26" s="28">
        <v>4693.8999999999996</v>
      </c>
      <c r="X26" s="30">
        <v>623.75027</v>
      </c>
      <c r="Y26" s="29">
        <v>36649.5</v>
      </c>
      <c r="Z26" s="28">
        <v>36649.5</v>
      </c>
      <c r="AA26" s="30">
        <v>3594.0049399999998</v>
      </c>
      <c r="AB26" s="29">
        <v>282.39999999999998</v>
      </c>
      <c r="AC26" s="28">
        <v>282.39999999999998</v>
      </c>
      <c r="AD26" s="30">
        <v>277.29826000000003</v>
      </c>
      <c r="AE26" s="60">
        <v>2197.1</v>
      </c>
      <c r="AF26" s="61">
        <v>2197.1</v>
      </c>
      <c r="AG26" s="62">
        <v>2166.7265400000001</v>
      </c>
      <c r="AH26" s="29">
        <v>955643.6</v>
      </c>
      <c r="AI26" s="28">
        <v>955643.6</v>
      </c>
      <c r="AJ26" s="30">
        <v>922074.50737000001</v>
      </c>
      <c r="AK26" s="29"/>
      <c r="AL26" s="28"/>
      <c r="AM26" s="30"/>
      <c r="AN26" s="29">
        <v>15922.6</v>
      </c>
      <c r="AO26" s="28">
        <v>15922.6</v>
      </c>
      <c r="AP26" s="30">
        <v>14668.050640000001</v>
      </c>
      <c r="AQ26" s="29">
        <v>4744.0910000000003</v>
      </c>
      <c r="AR26" s="28">
        <v>4744.0910000000003</v>
      </c>
      <c r="AS26" s="30">
        <v>4420.43894</v>
      </c>
      <c r="AT26" s="29">
        <v>9716.6540000000005</v>
      </c>
      <c r="AU26" s="28">
        <v>9716.6540000000005</v>
      </c>
      <c r="AV26" s="30">
        <v>2705.8885</v>
      </c>
      <c r="AW26" s="29">
        <v>5022</v>
      </c>
      <c r="AX26" s="28">
        <v>5022</v>
      </c>
      <c r="AY26" s="30">
        <v>2385.6</v>
      </c>
      <c r="AZ26" s="60">
        <v>7195.2560000000003</v>
      </c>
      <c r="BA26" s="61">
        <v>7195.2560000000003</v>
      </c>
      <c r="BB26" s="62"/>
      <c r="BC26" s="29"/>
      <c r="BD26" s="28"/>
      <c r="BE26" s="30"/>
      <c r="BF26" s="29">
        <v>40026</v>
      </c>
      <c r="BG26" s="28">
        <v>40026</v>
      </c>
      <c r="BH26" s="30">
        <v>8927.2673400000003</v>
      </c>
      <c r="BI26" s="29"/>
      <c r="BJ26" s="28"/>
      <c r="BK26" s="30"/>
      <c r="BL26" s="29"/>
      <c r="BM26" s="28"/>
      <c r="BN26" s="30"/>
      <c r="BO26" s="29"/>
      <c r="BP26" s="28"/>
      <c r="BQ26" s="30"/>
      <c r="BR26" s="29"/>
      <c r="BS26" s="28"/>
      <c r="BT26" s="30"/>
      <c r="BU26" s="29">
        <v>9773</v>
      </c>
      <c r="BV26" s="28">
        <v>9773</v>
      </c>
      <c r="BW26" s="30">
        <v>18503.98993</v>
      </c>
      <c r="BX26" s="29"/>
      <c r="BY26" s="28"/>
      <c r="BZ26" s="30"/>
      <c r="CA26" s="60"/>
      <c r="CB26" s="61"/>
      <c r="CC26" s="62"/>
      <c r="CD26" s="60">
        <v>371.9</v>
      </c>
      <c r="CE26" s="61">
        <v>371.9</v>
      </c>
      <c r="CF26" s="62">
        <v>366.42149999999998</v>
      </c>
      <c r="CG26" s="60"/>
      <c r="CH26" s="61"/>
      <c r="CI26" s="62"/>
      <c r="CJ26" s="60">
        <v>167022.29999999999</v>
      </c>
      <c r="CK26" s="61">
        <v>167022.29999999999</v>
      </c>
      <c r="CL26" s="62">
        <v>53502.2183</v>
      </c>
      <c r="CM26" s="4" t="e">
        <f>C26-#REF!</f>
        <v>#REF!</v>
      </c>
      <c r="CN26" s="4"/>
    </row>
    <row r="27" spans="1:92" ht="19.5" customHeight="1">
      <c r="A27" s="15">
        <v>19</v>
      </c>
      <c r="B27" s="41" t="s">
        <v>18</v>
      </c>
      <c r="C27" s="47">
        <f t="shared" si="0"/>
        <v>10163641.54115</v>
      </c>
      <c r="D27" s="29">
        <v>3869473</v>
      </c>
      <c r="E27" s="28">
        <v>3869473</v>
      </c>
      <c r="F27" s="49">
        <v>3863370.68817</v>
      </c>
      <c r="G27" s="29">
        <v>52035.199999999997</v>
      </c>
      <c r="H27" s="28">
        <v>52035.199999999997</v>
      </c>
      <c r="I27" s="30">
        <v>52009.323400000001</v>
      </c>
      <c r="J27" s="29">
        <v>43833.1</v>
      </c>
      <c r="K27" s="28">
        <v>39493.552430000003</v>
      </c>
      <c r="L27" s="30">
        <v>39493.550950000004</v>
      </c>
      <c r="M27" s="29">
        <v>1867291</v>
      </c>
      <c r="N27" s="28">
        <v>1635682.8304600001</v>
      </c>
      <c r="O27" s="30">
        <v>1635197.5060000001</v>
      </c>
      <c r="P27" s="29">
        <v>2126757</v>
      </c>
      <c r="Q27" s="28">
        <v>2126757</v>
      </c>
      <c r="R27" s="30">
        <v>1915759.0204200002</v>
      </c>
      <c r="S27" s="29">
        <v>4072.5</v>
      </c>
      <c r="T27" s="28">
        <v>4072.5</v>
      </c>
      <c r="U27" s="30">
        <v>18.426599999999997</v>
      </c>
      <c r="V27" s="29">
        <v>9380.7999999999993</v>
      </c>
      <c r="W27" s="28">
        <v>9380.7999999999993</v>
      </c>
      <c r="X27" s="30">
        <v>340.88382000000001</v>
      </c>
      <c r="Y27" s="29">
        <v>52724.800000000003</v>
      </c>
      <c r="Z27" s="28">
        <v>52724.800000000003</v>
      </c>
      <c r="AA27" s="30">
        <v>1073.23125</v>
      </c>
      <c r="AB27" s="29">
        <v>720.2</v>
      </c>
      <c r="AC27" s="28">
        <v>720.2</v>
      </c>
      <c r="AD27" s="30"/>
      <c r="AE27" s="60">
        <v>5603.2</v>
      </c>
      <c r="AF27" s="61">
        <v>5603.2</v>
      </c>
      <c r="AG27" s="62">
        <v>3424.9360899999997</v>
      </c>
      <c r="AH27" s="29">
        <v>2493284.2999999998</v>
      </c>
      <c r="AI27" s="28">
        <v>2493284.2999999998</v>
      </c>
      <c r="AJ27" s="30">
        <v>2341018.7291000001</v>
      </c>
      <c r="AK27" s="29">
        <v>11538</v>
      </c>
      <c r="AL27" s="28">
        <v>11538</v>
      </c>
      <c r="AM27" s="30"/>
      <c r="AN27" s="29">
        <v>40605.699999999997</v>
      </c>
      <c r="AO27" s="28">
        <v>40605.699999999997</v>
      </c>
      <c r="AP27" s="30">
        <v>36852.058450000004</v>
      </c>
      <c r="AQ27" s="29">
        <v>5769.03</v>
      </c>
      <c r="AR27" s="28">
        <v>5769.03</v>
      </c>
      <c r="AS27" s="30">
        <v>5769.03</v>
      </c>
      <c r="AT27" s="29">
        <v>12000</v>
      </c>
      <c r="AU27" s="28">
        <v>12000</v>
      </c>
      <c r="AV27" s="30"/>
      <c r="AW27" s="29">
        <v>18209</v>
      </c>
      <c r="AX27" s="28">
        <v>18209</v>
      </c>
      <c r="AY27" s="30">
        <v>1655</v>
      </c>
      <c r="AZ27" s="60">
        <v>20766.534</v>
      </c>
      <c r="BA27" s="61">
        <v>20766.534</v>
      </c>
      <c r="BB27" s="62">
        <v>8149.8632200000002</v>
      </c>
      <c r="BC27" s="29"/>
      <c r="BD27" s="28"/>
      <c r="BE27" s="30"/>
      <c r="BF27" s="29">
        <v>18693</v>
      </c>
      <c r="BG27" s="28">
        <v>18693</v>
      </c>
      <c r="BH27" s="30">
        <v>2102.7452400000002</v>
      </c>
      <c r="BI27" s="29"/>
      <c r="BJ27" s="28"/>
      <c r="BK27" s="30"/>
      <c r="BL27" s="29">
        <f>39777.1+153761.1</f>
        <v>193538.2</v>
      </c>
      <c r="BM27" s="28">
        <f>4963.2+24815.9</f>
        <v>29779.100000000002</v>
      </c>
      <c r="BN27" s="30">
        <v>29779.103800000001</v>
      </c>
      <c r="BO27" s="29"/>
      <c r="BP27" s="28"/>
      <c r="BQ27" s="30"/>
      <c r="BR27" s="29"/>
      <c r="BS27" s="28"/>
      <c r="BT27" s="30"/>
      <c r="BU27" s="29">
        <v>27180</v>
      </c>
      <c r="BV27" s="28">
        <v>27180</v>
      </c>
      <c r="BW27" s="30">
        <v>43127.139029999998</v>
      </c>
      <c r="BX27" s="29"/>
      <c r="BY27" s="28"/>
      <c r="BZ27" s="30"/>
      <c r="CA27" s="60"/>
      <c r="CB27" s="61"/>
      <c r="CC27" s="62"/>
      <c r="CD27" s="60">
        <v>1496.2</v>
      </c>
      <c r="CE27" s="61">
        <v>1496.2</v>
      </c>
      <c r="CF27" s="62">
        <v>1370.26503</v>
      </c>
      <c r="CG27" s="60"/>
      <c r="CH27" s="61"/>
      <c r="CI27" s="62"/>
      <c r="CJ27" s="60">
        <v>347812.2</v>
      </c>
      <c r="CK27" s="61">
        <v>347812.2</v>
      </c>
      <c r="CL27" s="62">
        <v>183130.04058</v>
      </c>
      <c r="CM27" s="4" t="e">
        <f>C27-#REF!</f>
        <v>#REF!</v>
      </c>
      <c r="CN27" s="4"/>
    </row>
    <row r="28" spans="1:92" ht="19.5" customHeight="1">
      <c r="A28" s="15">
        <v>20</v>
      </c>
      <c r="B28" s="41" t="s">
        <v>19</v>
      </c>
      <c r="C28" s="47">
        <f t="shared" si="0"/>
        <v>4206257.1690100012</v>
      </c>
      <c r="D28" s="29">
        <v>1149340.3</v>
      </c>
      <c r="E28" s="28">
        <v>1149340.3</v>
      </c>
      <c r="F28" s="49">
        <v>1147157.7779100002</v>
      </c>
      <c r="G28" s="29">
        <v>108323.6</v>
      </c>
      <c r="H28" s="28">
        <v>108323.6</v>
      </c>
      <c r="I28" s="30">
        <v>108243.73967</v>
      </c>
      <c r="J28" s="29">
        <v>25860.400000000001</v>
      </c>
      <c r="K28" s="28">
        <v>23053.815999999999</v>
      </c>
      <c r="L28" s="30">
        <v>23038.501039999999</v>
      </c>
      <c r="M28" s="29">
        <v>972164.1</v>
      </c>
      <c r="N28" s="28">
        <v>880840.61499999999</v>
      </c>
      <c r="O28" s="30">
        <v>867420.73416999995</v>
      </c>
      <c r="P28" s="29">
        <v>1156473.8999999999</v>
      </c>
      <c r="Q28" s="28">
        <v>1156473.8999999999</v>
      </c>
      <c r="R28" s="30">
        <v>1015356.78483</v>
      </c>
      <c r="S28" s="29">
        <v>2197.5</v>
      </c>
      <c r="T28" s="28">
        <v>2197.5</v>
      </c>
      <c r="U28" s="30">
        <v>82.64</v>
      </c>
      <c r="V28" s="29">
        <v>16978.7</v>
      </c>
      <c r="W28" s="28">
        <v>16978.7</v>
      </c>
      <c r="X28" s="30">
        <v>2086.2149800000002</v>
      </c>
      <c r="Y28" s="29">
        <v>27059.7</v>
      </c>
      <c r="Z28" s="28">
        <v>27059.7</v>
      </c>
      <c r="AA28" s="30">
        <v>3945.26271</v>
      </c>
      <c r="AB28" s="29">
        <v>281.60000000000002</v>
      </c>
      <c r="AC28" s="28">
        <v>281.60000000000002</v>
      </c>
      <c r="AD28" s="30">
        <v>275.08780999999999</v>
      </c>
      <c r="AE28" s="60">
        <v>2190</v>
      </c>
      <c r="AF28" s="61">
        <v>2190</v>
      </c>
      <c r="AG28" s="62">
        <v>2178.6069700000003</v>
      </c>
      <c r="AH28" s="29">
        <v>959633.3</v>
      </c>
      <c r="AI28" s="28">
        <v>959633.3</v>
      </c>
      <c r="AJ28" s="30">
        <v>959519.92238999996</v>
      </c>
      <c r="AK28" s="29">
        <v>11538</v>
      </c>
      <c r="AL28" s="28">
        <v>11538</v>
      </c>
      <c r="AM28" s="30"/>
      <c r="AN28" s="29">
        <v>15869.3</v>
      </c>
      <c r="AO28" s="28">
        <v>15869.3</v>
      </c>
      <c r="AP28" s="30">
        <v>15290.89201</v>
      </c>
      <c r="AQ28" s="29">
        <v>3443.4989999999998</v>
      </c>
      <c r="AR28" s="28">
        <v>3443.4989999999998</v>
      </c>
      <c r="AS28" s="30">
        <v>3022.0573399999998</v>
      </c>
      <c r="AT28" s="29"/>
      <c r="AU28" s="28"/>
      <c r="AV28" s="30"/>
      <c r="AW28" s="29">
        <v>16478</v>
      </c>
      <c r="AX28" s="28">
        <v>16478</v>
      </c>
      <c r="AY28" s="30">
        <v>3381.0442899999998</v>
      </c>
      <c r="AZ28" s="60">
        <v>756.24400000000003</v>
      </c>
      <c r="BA28" s="61">
        <v>756.24400000000003</v>
      </c>
      <c r="BB28" s="62">
        <v>756.24338</v>
      </c>
      <c r="BC28" s="29"/>
      <c r="BD28" s="28"/>
      <c r="BE28" s="30"/>
      <c r="BF28" s="29">
        <v>35042</v>
      </c>
      <c r="BG28" s="28">
        <v>35042</v>
      </c>
      <c r="BH28" s="30">
        <v>3439.0236400000003</v>
      </c>
      <c r="BI28" s="29">
        <v>55.6</v>
      </c>
      <c r="BJ28" s="28">
        <v>55.6</v>
      </c>
      <c r="BK28" s="30"/>
      <c r="BL28" s="29"/>
      <c r="BM28" s="28"/>
      <c r="BN28" s="30"/>
      <c r="BO28" s="29">
        <v>3800</v>
      </c>
      <c r="BP28" s="28">
        <v>3800</v>
      </c>
      <c r="BQ28" s="30">
        <v>3747.0257000000001</v>
      </c>
      <c r="BR28" s="29"/>
      <c r="BS28" s="28"/>
      <c r="BT28" s="30"/>
      <c r="BU28" s="29">
        <v>14403</v>
      </c>
      <c r="BV28" s="28">
        <v>14403</v>
      </c>
      <c r="BW28" s="30">
        <v>16797.625250000001</v>
      </c>
      <c r="BX28" s="29"/>
      <c r="BY28" s="28"/>
      <c r="BZ28" s="30"/>
      <c r="CA28" s="60"/>
      <c r="CB28" s="61"/>
      <c r="CC28" s="62"/>
      <c r="CD28" s="60">
        <v>315.5</v>
      </c>
      <c r="CE28" s="61">
        <v>315.5</v>
      </c>
      <c r="CF28" s="62">
        <v>306.35129000000001</v>
      </c>
      <c r="CG28" s="60"/>
      <c r="CH28" s="61"/>
      <c r="CI28" s="62"/>
      <c r="CJ28" s="60">
        <v>169499.6</v>
      </c>
      <c r="CK28" s="61">
        <v>169499.6</v>
      </c>
      <c r="CL28" s="62">
        <v>30211.63363</v>
      </c>
      <c r="CM28" s="4" t="e">
        <f>C28-#REF!</f>
        <v>#REF!</v>
      </c>
      <c r="CN28" s="4"/>
    </row>
    <row r="29" spans="1:92" ht="19.5" customHeight="1">
      <c r="A29" s="15">
        <v>21</v>
      </c>
      <c r="B29" s="41" t="s">
        <v>20</v>
      </c>
      <c r="C29" s="47">
        <f t="shared" si="0"/>
        <v>6064491.3593799993</v>
      </c>
      <c r="D29" s="29">
        <v>2191184.4</v>
      </c>
      <c r="E29" s="28">
        <v>2191184.4</v>
      </c>
      <c r="F29" s="49">
        <v>2177747.5181399998</v>
      </c>
      <c r="G29" s="29">
        <v>62372.1</v>
      </c>
      <c r="H29" s="28">
        <v>62372.1</v>
      </c>
      <c r="I29" s="30">
        <v>62363.434639999999</v>
      </c>
      <c r="J29" s="29">
        <v>12259.3</v>
      </c>
      <c r="K29" s="28">
        <v>11355.978429999999</v>
      </c>
      <c r="L29" s="30">
        <v>11323.365300000001</v>
      </c>
      <c r="M29" s="29">
        <v>1205807.3999999999</v>
      </c>
      <c r="N29" s="28">
        <v>1064933.3188100001</v>
      </c>
      <c r="O29" s="30">
        <v>1064882.9085299999</v>
      </c>
      <c r="P29" s="29">
        <v>1386502.8</v>
      </c>
      <c r="Q29" s="28">
        <v>1386502.8</v>
      </c>
      <c r="R29" s="30">
        <v>1330021.8269</v>
      </c>
      <c r="S29" s="29">
        <v>2197.5</v>
      </c>
      <c r="T29" s="28">
        <v>2197.5</v>
      </c>
      <c r="U29" s="30">
        <v>37.513059999999996</v>
      </c>
      <c r="V29" s="29">
        <v>8467.9</v>
      </c>
      <c r="W29" s="28">
        <v>8467.9</v>
      </c>
      <c r="X29" s="30">
        <v>1389.7338099999999</v>
      </c>
      <c r="Y29" s="29">
        <v>38799.300000000003</v>
      </c>
      <c r="Z29" s="28">
        <v>38799.300000000003</v>
      </c>
      <c r="AA29" s="30">
        <v>5430.8580300000003</v>
      </c>
      <c r="AB29" s="29">
        <v>342.9</v>
      </c>
      <c r="AC29" s="28">
        <v>342.9</v>
      </c>
      <c r="AD29" s="30"/>
      <c r="AE29" s="60">
        <v>2666</v>
      </c>
      <c r="AF29" s="61">
        <v>2666</v>
      </c>
      <c r="AG29" s="62">
        <v>1307.51675</v>
      </c>
      <c r="AH29" s="29">
        <v>1176696.2</v>
      </c>
      <c r="AI29" s="28">
        <v>1176696.2</v>
      </c>
      <c r="AJ29" s="30">
        <v>1150098.4216700001</v>
      </c>
      <c r="AK29" s="29">
        <v>11538</v>
      </c>
      <c r="AL29" s="28">
        <v>11538</v>
      </c>
      <c r="AM29" s="30"/>
      <c r="AN29" s="29">
        <v>19321.099999999999</v>
      </c>
      <c r="AO29" s="28">
        <v>19321.099999999999</v>
      </c>
      <c r="AP29" s="30">
        <v>17615.668309999997</v>
      </c>
      <c r="AQ29" s="29">
        <v>6586.15</v>
      </c>
      <c r="AR29" s="28">
        <v>6586.15</v>
      </c>
      <c r="AS29" s="30">
        <v>6436.6309000000001</v>
      </c>
      <c r="AT29" s="29"/>
      <c r="AU29" s="28"/>
      <c r="AV29" s="30"/>
      <c r="AW29" s="29">
        <v>12340</v>
      </c>
      <c r="AX29" s="28">
        <v>12340</v>
      </c>
      <c r="AY29" s="30"/>
      <c r="AZ29" s="60">
        <v>2363.0030000000002</v>
      </c>
      <c r="BA29" s="61">
        <v>2363.0030000000002</v>
      </c>
      <c r="BB29" s="62">
        <v>810.24804000000006</v>
      </c>
      <c r="BC29" s="29"/>
      <c r="BD29" s="28"/>
      <c r="BE29" s="30"/>
      <c r="BF29" s="29">
        <v>63605</v>
      </c>
      <c r="BG29" s="28">
        <v>63605</v>
      </c>
      <c r="BH29" s="30">
        <v>15940.898869999999</v>
      </c>
      <c r="BI29" s="29">
        <v>6955.2</v>
      </c>
      <c r="BJ29" s="28">
        <v>6955.2</v>
      </c>
      <c r="BK29" s="30">
        <v>1514.55954</v>
      </c>
      <c r="BL29" s="29"/>
      <c r="BM29" s="28"/>
      <c r="BN29" s="30"/>
      <c r="BO29" s="29"/>
      <c r="BP29" s="28"/>
      <c r="BQ29" s="30"/>
      <c r="BR29" s="29"/>
      <c r="BS29" s="28"/>
      <c r="BT29" s="30"/>
      <c r="BU29" s="29">
        <v>11089</v>
      </c>
      <c r="BV29" s="28">
        <v>11089</v>
      </c>
      <c r="BW29" s="30">
        <v>28616.193620000002</v>
      </c>
      <c r="BX29" s="29"/>
      <c r="BY29" s="28"/>
      <c r="BZ29" s="30"/>
      <c r="CA29" s="60"/>
      <c r="CB29" s="61"/>
      <c r="CC29" s="62"/>
      <c r="CD29" s="60">
        <v>943.4</v>
      </c>
      <c r="CE29" s="61">
        <v>943.4</v>
      </c>
      <c r="CF29" s="62">
        <v>870.28698999999995</v>
      </c>
      <c r="CG29" s="60"/>
      <c r="CH29" s="61"/>
      <c r="CI29" s="62"/>
      <c r="CJ29" s="60">
        <v>241986.4</v>
      </c>
      <c r="CK29" s="61">
        <v>241986.4</v>
      </c>
      <c r="CL29" s="62">
        <v>188083.77627999999</v>
      </c>
      <c r="CM29" s="4" t="e">
        <f>C29-#REF!</f>
        <v>#REF!</v>
      </c>
      <c r="CN29" s="4"/>
    </row>
    <row r="30" spans="1:92" ht="19.5" customHeight="1">
      <c r="A30" s="15">
        <v>22</v>
      </c>
      <c r="B30" s="41" t="s">
        <v>21</v>
      </c>
      <c r="C30" s="47">
        <f t="shared" si="0"/>
        <v>5937278.4900799999</v>
      </c>
      <c r="D30" s="29">
        <v>2562890.4</v>
      </c>
      <c r="E30" s="28">
        <v>2562890.4</v>
      </c>
      <c r="F30" s="49">
        <v>2553772.6680300003</v>
      </c>
      <c r="G30" s="29">
        <v>65389.9</v>
      </c>
      <c r="H30" s="28">
        <v>65389.9</v>
      </c>
      <c r="I30" s="30">
        <v>65223.186979999999</v>
      </c>
      <c r="J30" s="29">
        <v>20022.099999999999</v>
      </c>
      <c r="K30" s="28">
        <v>17042.411</v>
      </c>
      <c r="L30" s="30">
        <v>17042.388920000001</v>
      </c>
      <c r="M30" s="29">
        <v>1040269.6</v>
      </c>
      <c r="N30" s="28">
        <v>922819.23552999995</v>
      </c>
      <c r="O30" s="30">
        <v>922646.44279999996</v>
      </c>
      <c r="P30" s="29">
        <v>1222966.1000000001</v>
      </c>
      <c r="Q30" s="28">
        <v>1222966.1000000001</v>
      </c>
      <c r="R30" s="30">
        <v>1170227.50997</v>
      </c>
      <c r="S30" s="29">
        <v>2197.5</v>
      </c>
      <c r="T30" s="28">
        <v>2197.5</v>
      </c>
      <c r="U30" s="30">
        <v>45.34836</v>
      </c>
      <c r="V30" s="29">
        <v>5910.9</v>
      </c>
      <c r="W30" s="28">
        <v>5910.9</v>
      </c>
      <c r="X30" s="30">
        <v>1056.0907199999999</v>
      </c>
      <c r="Y30" s="29">
        <v>31689.599999999999</v>
      </c>
      <c r="Z30" s="28">
        <v>31689.599999999999</v>
      </c>
      <c r="AA30" s="30">
        <v>2095.2645299999999</v>
      </c>
      <c r="AB30" s="29">
        <v>328.5</v>
      </c>
      <c r="AC30" s="28">
        <v>328.5</v>
      </c>
      <c r="AD30" s="30">
        <v>272.52365000000003</v>
      </c>
      <c r="AE30" s="60">
        <v>2553.8000000000002</v>
      </c>
      <c r="AF30" s="61">
        <v>2553.8000000000002</v>
      </c>
      <c r="AG30" s="62">
        <v>1409.48567</v>
      </c>
      <c r="AH30" s="29">
        <v>1148612.1000000001</v>
      </c>
      <c r="AI30" s="28">
        <v>1148612.1000000001</v>
      </c>
      <c r="AJ30" s="30">
        <v>1106580.7051500001</v>
      </c>
      <c r="AK30" s="29">
        <v>11538</v>
      </c>
      <c r="AL30" s="28">
        <v>11538</v>
      </c>
      <c r="AM30" s="30"/>
      <c r="AN30" s="29">
        <v>18508.5</v>
      </c>
      <c r="AO30" s="28">
        <v>18508.5</v>
      </c>
      <c r="AP30" s="30">
        <v>15662.73544</v>
      </c>
      <c r="AQ30" s="29">
        <v>9816.7289999999994</v>
      </c>
      <c r="AR30" s="28">
        <v>9816.7289999999994</v>
      </c>
      <c r="AS30" s="30">
        <v>647.04</v>
      </c>
      <c r="AT30" s="29"/>
      <c r="AU30" s="28"/>
      <c r="AV30" s="30"/>
      <c r="AW30" s="29">
        <v>11305.5</v>
      </c>
      <c r="AX30" s="28">
        <v>11305.5</v>
      </c>
      <c r="AY30" s="30">
        <v>322.64999999999998</v>
      </c>
      <c r="AZ30" s="60">
        <v>3372.7109999999998</v>
      </c>
      <c r="BA30" s="61">
        <v>3372.7109999999998</v>
      </c>
      <c r="BB30" s="62">
        <v>1928.604</v>
      </c>
      <c r="BC30" s="29"/>
      <c r="BD30" s="28"/>
      <c r="BE30" s="30"/>
      <c r="BF30" s="29">
        <v>20822</v>
      </c>
      <c r="BG30" s="28">
        <v>20822</v>
      </c>
      <c r="BH30" s="30">
        <v>3224.7144900000003</v>
      </c>
      <c r="BI30" s="29"/>
      <c r="BJ30" s="28"/>
      <c r="BK30" s="30"/>
      <c r="BL30" s="29"/>
      <c r="BM30" s="28"/>
      <c r="BN30" s="30"/>
      <c r="BO30" s="29"/>
      <c r="BP30" s="28"/>
      <c r="BQ30" s="30"/>
      <c r="BR30" s="29"/>
      <c r="BS30" s="28"/>
      <c r="BT30" s="30"/>
      <c r="BU30" s="29">
        <v>7322</v>
      </c>
      <c r="BV30" s="28">
        <v>7322</v>
      </c>
      <c r="BW30" s="30">
        <v>35684.649680000002</v>
      </c>
      <c r="BX30" s="29"/>
      <c r="BY30" s="28"/>
      <c r="BZ30" s="30"/>
      <c r="CA30" s="60"/>
      <c r="CB30" s="61"/>
      <c r="CC30" s="62"/>
      <c r="CD30" s="60">
        <v>162.19999999999999</v>
      </c>
      <c r="CE30" s="61">
        <v>162.19999999999999</v>
      </c>
      <c r="CF30" s="62">
        <v>139.14189999999999</v>
      </c>
      <c r="CG30" s="60"/>
      <c r="CH30" s="61"/>
      <c r="CI30" s="62"/>
      <c r="CJ30" s="60">
        <v>207489.6</v>
      </c>
      <c r="CK30" s="61">
        <v>207489.6</v>
      </c>
      <c r="CL30" s="62">
        <v>39297.339789999998</v>
      </c>
      <c r="CM30" s="4" t="e">
        <f>C30-#REF!</f>
        <v>#REF!</v>
      </c>
      <c r="CN30" s="4"/>
    </row>
    <row r="31" spans="1:92" ht="19.5" customHeight="1">
      <c r="A31" s="15">
        <v>23</v>
      </c>
      <c r="B31" s="41" t="s">
        <v>22</v>
      </c>
      <c r="C31" s="47">
        <f t="shared" si="0"/>
        <v>3931940.3404800002</v>
      </c>
      <c r="D31" s="29">
        <v>1092560.8</v>
      </c>
      <c r="E31" s="28">
        <v>1092560.8</v>
      </c>
      <c r="F31" s="49">
        <v>1090613.4451400002</v>
      </c>
      <c r="G31" s="29">
        <v>57374.1</v>
      </c>
      <c r="H31" s="28">
        <v>57374.1</v>
      </c>
      <c r="I31" s="30">
        <v>57370.491860000002</v>
      </c>
      <c r="J31" s="29">
        <v>8840</v>
      </c>
      <c r="K31" s="28">
        <v>6693.2819399999998</v>
      </c>
      <c r="L31" s="30">
        <v>6693.28143</v>
      </c>
      <c r="M31" s="29">
        <v>1017388.4</v>
      </c>
      <c r="N31" s="28">
        <v>928444.81542</v>
      </c>
      <c r="O31" s="30">
        <v>928330.37188999995</v>
      </c>
      <c r="P31" s="29">
        <v>1112971.3999999999</v>
      </c>
      <c r="Q31" s="28">
        <v>1112971.3999999999</v>
      </c>
      <c r="R31" s="30">
        <v>944919.84585000004</v>
      </c>
      <c r="S31" s="29">
        <v>1725</v>
      </c>
      <c r="T31" s="28">
        <v>1725</v>
      </c>
      <c r="U31" s="30"/>
      <c r="V31" s="29">
        <v>6365.3</v>
      </c>
      <c r="W31" s="28">
        <v>6365.3</v>
      </c>
      <c r="X31" s="30">
        <v>1596.2952700000001</v>
      </c>
      <c r="Y31" s="29">
        <v>26002.6</v>
      </c>
      <c r="Z31" s="28">
        <v>26002.6</v>
      </c>
      <c r="AA31" s="30">
        <v>3156.1513399999999</v>
      </c>
      <c r="AB31" s="29">
        <v>242</v>
      </c>
      <c r="AC31" s="28">
        <v>242</v>
      </c>
      <c r="AD31" s="30">
        <v>199.98889000000003</v>
      </c>
      <c r="AE31" s="60">
        <v>1883.9</v>
      </c>
      <c r="AF31" s="61">
        <v>1883.9</v>
      </c>
      <c r="AG31" s="62">
        <v>1471.9692700000001</v>
      </c>
      <c r="AH31" s="29">
        <v>811983.6</v>
      </c>
      <c r="AI31" s="28">
        <v>811621.6</v>
      </c>
      <c r="AJ31" s="30">
        <v>772556.1650700001</v>
      </c>
      <c r="AK31" s="29"/>
      <c r="AL31" s="28"/>
      <c r="AM31" s="30"/>
      <c r="AN31" s="29">
        <v>13651.4</v>
      </c>
      <c r="AO31" s="28">
        <v>13651.4</v>
      </c>
      <c r="AP31" s="30">
        <v>12455.097210000002</v>
      </c>
      <c r="AQ31" s="29">
        <v>3331.9690000000001</v>
      </c>
      <c r="AR31" s="28">
        <v>3331.9690000000001</v>
      </c>
      <c r="AS31" s="30">
        <v>2702.5895499999997</v>
      </c>
      <c r="AT31" s="29"/>
      <c r="AU31" s="28"/>
      <c r="AV31" s="30"/>
      <c r="AW31" s="29">
        <v>5322</v>
      </c>
      <c r="AX31" s="28">
        <v>5322</v>
      </c>
      <c r="AY31" s="30"/>
      <c r="AZ31" s="60">
        <v>3642.5309999999999</v>
      </c>
      <c r="BA31" s="61">
        <v>3642.5309999999999</v>
      </c>
      <c r="BB31" s="62"/>
      <c r="BC31" s="29"/>
      <c r="BD31" s="28"/>
      <c r="BE31" s="30"/>
      <c r="BF31" s="29">
        <v>30346</v>
      </c>
      <c r="BG31" s="28">
        <v>30346</v>
      </c>
      <c r="BH31" s="30">
        <v>11717.269400000001</v>
      </c>
      <c r="BI31" s="29"/>
      <c r="BJ31" s="28"/>
      <c r="BK31" s="30"/>
      <c r="BL31" s="29"/>
      <c r="BM31" s="28"/>
      <c r="BN31" s="30"/>
      <c r="BO31" s="29"/>
      <c r="BP31" s="28"/>
      <c r="BQ31" s="30"/>
      <c r="BR31" s="29"/>
      <c r="BS31" s="28"/>
      <c r="BT31" s="30"/>
      <c r="BU31" s="29">
        <v>19643</v>
      </c>
      <c r="BV31" s="28">
        <v>19643</v>
      </c>
      <c r="BW31" s="30">
        <v>39824.643530000001</v>
      </c>
      <c r="BX31" s="29"/>
      <c r="BY31" s="28"/>
      <c r="BZ31" s="30"/>
      <c r="CA31" s="60"/>
      <c r="CB31" s="61"/>
      <c r="CC31" s="62"/>
      <c r="CD31" s="60">
        <v>683.2</v>
      </c>
      <c r="CE31" s="61">
        <v>683.2</v>
      </c>
      <c r="CF31" s="62">
        <v>636.26810999999998</v>
      </c>
      <c r="CG31" s="60"/>
      <c r="CH31" s="61"/>
      <c r="CI31" s="62"/>
      <c r="CJ31" s="60">
        <v>96932.2</v>
      </c>
      <c r="CK31" s="61">
        <v>96932.2</v>
      </c>
      <c r="CL31" s="62">
        <v>57696.466670000002</v>
      </c>
      <c r="CM31" s="4" t="e">
        <f>C31-#REF!</f>
        <v>#REF!</v>
      </c>
      <c r="CN31" s="4"/>
    </row>
    <row r="32" spans="1:92" ht="19.5" customHeight="1" thickBot="1">
      <c r="A32" s="36">
        <v>24</v>
      </c>
      <c r="B32" s="41" t="s">
        <v>23</v>
      </c>
      <c r="C32" s="47">
        <f t="shared" si="0"/>
        <v>5061997.0136799989</v>
      </c>
      <c r="D32" s="29">
        <v>2166390.7000000002</v>
      </c>
      <c r="E32" s="28">
        <v>2166390.7000000002</v>
      </c>
      <c r="F32" s="49">
        <v>2164188.2025600001</v>
      </c>
      <c r="G32" s="29">
        <v>77390</v>
      </c>
      <c r="H32" s="28">
        <v>77390</v>
      </c>
      <c r="I32" s="30">
        <v>77380.978759999998</v>
      </c>
      <c r="J32" s="29">
        <v>16664.7</v>
      </c>
      <c r="K32" s="28">
        <v>15862.688260000001</v>
      </c>
      <c r="L32" s="30">
        <v>15862.628349999999</v>
      </c>
      <c r="M32" s="29">
        <v>780036.4</v>
      </c>
      <c r="N32" s="28">
        <v>699433.58485999994</v>
      </c>
      <c r="O32" s="30">
        <v>687291.36158999999</v>
      </c>
      <c r="P32" s="29">
        <v>1006440.8</v>
      </c>
      <c r="Q32" s="28">
        <v>1006440.8</v>
      </c>
      <c r="R32" s="30">
        <v>992848.57313000003</v>
      </c>
      <c r="S32" s="29">
        <v>1725</v>
      </c>
      <c r="T32" s="28">
        <v>1725</v>
      </c>
      <c r="U32" s="30"/>
      <c r="V32" s="29">
        <v>7349.1</v>
      </c>
      <c r="W32" s="28">
        <v>7349.1</v>
      </c>
      <c r="X32" s="30">
        <v>1809.83383</v>
      </c>
      <c r="Y32" s="29">
        <v>25913.1</v>
      </c>
      <c r="Z32" s="28">
        <v>25913.1</v>
      </c>
      <c r="AA32" s="30">
        <v>2490.3056000000001</v>
      </c>
      <c r="AB32" s="29">
        <v>275.8</v>
      </c>
      <c r="AC32" s="28">
        <v>275.8</v>
      </c>
      <c r="AD32" s="30"/>
      <c r="AE32" s="60">
        <v>2143.9</v>
      </c>
      <c r="AF32" s="61">
        <v>2143.9</v>
      </c>
      <c r="AG32" s="62">
        <v>0</v>
      </c>
      <c r="AH32" s="29">
        <v>972931.9</v>
      </c>
      <c r="AI32" s="28">
        <v>972931.9</v>
      </c>
      <c r="AJ32" s="30">
        <v>900368.34777999995</v>
      </c>
      <c r="AK32" s="29"/>
      <c r="AL32" s="28"/>
      <c r="AM32" s="30"/>
      <c r="AN32" s="29">
        <v>15534.7</v>
      </c>
      <c r="AO32" s="28">
        <v>15534.7</v>
      </c>
      <c r="AP32" s="30">
        <v>14979.55168</v>
      </c>
      <c r="AQ32" s="29">
        <v>4186.875</v>
      </c>
      <c r="AR32" s="28">
        <v>4186.875</v>
      </c>
      <c r="AS32" s="30">
        <v>3897.6439999999998</v>
      </c>
      <c r="AT32" s="29">
        <v>5000</v>
      </c>
      <c r="AU32" s="28">
        <v>5000</v>
      </c>
      <c r="AV32" s="30"/>
      <c r="AW32" s="29">
        <v>13667.5</v>
      </c>
      <c r="AX32" s="28">
        <v>13667.5</v>
      </c>
      <c r="AY32" s="30"/>
      <c r="AZ32" s="60">
        <v>3161.136</v>
      </c>
      <c r="BA32" s="61">
        <v>3161.136</v>
      </c>
      <c r="BB32" s="62"/>
      <c r="BC32" s="29"/>
      <c r="BD32" s="28"/>
      <c r="BE32" s="30"/>
      <c r="BF32" s="29">
        <v>63598</v>
      </c>
      <c r="BG32" s="28">
        <v>63598</v>
      </c>
      <c r="BH32" s="30">
        <v>14068.345499999999</v>
      </c>
      <c r="BI32" s="29"/>
      <c r="BJ32" s="28"/>
      <c r="BK32" s="30"/>
      <c r="BL32" s="29"/>
      <c r="BM32" s="28"/>
      <c r="BN32" s="30"/>
      <c r="BO32" s="29"/>
      <c r="BP32" s="28"/>
      <c r="BQ32" s="30"/>
      <c r="BR32" s="29"/>
      <c r="BS32" s="28"/>
      <c r="BT32" s="30"/>
      <c r="BU32" s="29">
        <v>10656</v>
      </c>
      <c r="BV32" s="28">
        <v>10656</v>
      </c>
      <c r="BW32" s="30">
        <v>75966.342439999993</v>
      </c>
      <c r="BX32" s="29"/>
      <c r="BY32" s="28"/>
      <c r="BZ32" s="30"/>
      <c r="CA32" s="60"/>
      <c r="CB32" s="61"/>
      <c r="CC32" s="62"/>
      <c r="CD32" s="60"/>
      <c r="CE32" s="61"/>
      <c r="CF32" s="62"/>
      <c r="CG32" s="60"/>
      <c r="CH32" s="61"/>
      <c r="CI32" s="62"/>
      <c r="CJ32" s="60">
        <v>225907.8</v>
      </c>
      <c r="CK32" s="61">
        <v>225907.8</v>
      </c>
      <c r="CL32" s="62">
        <v>110844.89846</v>
      </c>
      <c r="CM32" s="4" t="e">
        <f>C32-#REF!</f>
        <v>#REF!</v>
      </c>
      <c r="CN32" s="4"/>
    </row>
    <row r="33" spans="1:92" ht="19.5" customHeight="1" thickBot="1">
      <c r="A33" s="34">
        <v>25</v>
      </c>
      <c r="B33" s="42" t="s">
        <v>24</v>
      </c>
      <c r="C33" s="47">
        <f t="shared" si="0"/>
        <v>9441895.5584200006</v>
      </c>
      <c r="D33" s="31">
        <v>3239621.4</v>
      </c>
      <c r="E33" s="32">
        <v>3168178.21741</v>
      </c>
      <c r="F33" s="49">
        <v>3096483.6175899999</v>
      </c>
      <c r="G33" s="31">
        <v>119.8</v>
      </c>
      <c r="H33" s="32">
        <v>117.77996</v>
      </c>
      <c r="I33" s="33">
        <v>117.77996</v>
      </c>
      <c r="J33" s="31">
        <v>7883</v>
      </c>
      <c r="K33" s="32">
        <v>7275.7433099999998</v>
      </c>
      <c r="L33" s="30">
        <v>7275.7433099999998</v>
      </c>
      <c r="M33" s="31">
        <v>1530427.3</v>
      </c>
      <c r="N33" s="32">
        <v>1377768.165</v>
      </c>
      <c r="O33" s="33">
        <v>1326112.45459</v>
      </c>
      <c r="P33" s="31">
        <v>1851448.3</v>
      </c>
      <c r="Q33" s="32">
        <v>1851448.3</v>
      </c>
      <c r="R33" s="33">
        <v>1822138.9178499999</v>
      </c>
      <c r="S33" s="45">
        <v>3600</v>
      </c>
      <c r="T33" s="43">
        <v>3600</v>
      </c>
      <c r="U33" s="44"/>
      <c r="V33" s="45">
        <v>22933.4</v>
      </c>
      <c r="W33" s="43">
        <v>22933.4</v>
      </c>
      <c r="X33" s="44">
        <v>951.25346999999999</v>
      </c>
      <c r="Y33" s="45">
        <v>49577.2</v>
      </c>
      <c r="Z33" s="43">
        <v>49577.2</v>
      </c>
      <c r="AA33" s="44">
        <v>5989.5701100000006</v>
      </c>
      <c r="AB33" s="45">
        <v>780.1</v>
      </c>
      <c r="AC33" s="43">
        <v>780.1</v>
      </c>
      <c r="AD33" s="44">
        <v>778.53200000000004</v>
      </c>
      <c r="AE33" s="83">
        <v>6069.8</v>
      </c>
      <c r="AF33" s="63">
        <v>6069.8</v>
      </c>
      <c r="AG33" s="64">
        <v>591.4303000000001</v>
      </c>
      <c r="AH33" s="31">
        <v>2571915.4</v>
      </c>
      <c r="AI33" s="32">
        <v>2571915.4</v>
      </c>
      <c r="AJ33" s="33">
        <v>2592785.3218299998</v>
      </c>
      <c r="AK33" s="31"/>
      <c r="AL33" s="32"/>
      <c r="AM33" s="33"/>
      <c r="AN33" s="31">
        <v>43982.5</v>
      </c>
      <c r="AO33" s="32">
        <v>43982.5</v>
      </c>
      <c r="AP33" s="33">
        <v>43982.498490000005</v>
      </c>
      <c r="AQ33" s="45">
        <v>40496.925999999999</v>
      </c>
      <c r="AR33" s="43">
        <v>40496.925999999999</v>
      </c>
      <c r="AS33" s="44">
        <v>36612.124340000002</v>
      </c>
      <c r="AT33" s="45"/>
      <c r="AU33" s="43"/>
      <c r="AV33" s="44"/>
      <c r="AW33" s="45">
        <v>7492</v>
      </c>
      <c r="AX33" s="43">
        <v>7492</v>
      </c>
      <c r="AY33" s="44">
        <v>7489.0065599999998</v>
      </c>
      <c r="AZ33" s="70">
        <v>20737.429</v>
      </c>
      <c r="BA33" s="71">
        <v>20737.429</v>
      </c>
      <c r="BB33" s="72">
        <v>12254.92159</v>
      </c>
      <c r="BC33" s="45"/>
      <c r="BD33" s="43"/>
      <c r="BE33" s="44"/>
      <c r="BF33" s="45"/>
      <c r="BG33" s="43"/>
      <c r="BH33" s="44"/>
      <c r="BI33" s="45"/>
      <c r="BJ33" s="43"/>
      <c r="BK33" s="44"/>
      <c r="BL33" s="45"/>
      <c r="BM33" s="43"/>
      <c r="BN33" s="44"/>
      <c r="BO33" s="45"/>
      <c r="BP33" s="43"/>
      <c r="BQ33" s="44"/>
      <c r="BR33" s="45"/>
      <c r="BS33" s="43"/>
      <c r="BT33" s="44"/>
      <c r="BU33" s="31">
        <v>10141</v>
      </c>
      <c r="BV33" s="32">
        <v>10141</v>
      </c>
      <c r="BW33" s="33">
        <v>13752.5764</v>
      </c>
      <c r="BX33" s="31"/>
      <c r="BY33" s="32"/>
      <c r="BZ33" s="33"/>
      <c r="CA33" s="70"/>
      <c r="CB33" s="71"/>
      <c r="CC33" s="72"/>
      <c r="CD33" s="70"/>
      <c r="CE33" s="71"/>
      <c r="CF33" s="72"/>
      <c r="CG33" s="70"/>
      <c r="CH33" s="71"/>
      <c r="CI33" s="72"/>
      <c r="CJ33" s="70">
        <v>611195.9</v>
      </c>
      <c r="CK33" s="71">
        <v>611195.9</v>
      </c>
      <c r="CL33" s="72">
        <v>474579.81002999999</v>
      </c>
      <c r="CM33" s="4" t="e">
        <f>C33-#REF!</f>
        <v>#REF!</v>
      </c>
      <c r="CN33" s="4"/>
    </row>
    <row r="34" spans="1:92" s="5" customFormat="1" ht="19.5" customHeight="1" thickBot="1">
      <c r="A34" s="158" t="s">
        <v>25</v>
      </c>
      <c r="B34" s="159"/>
      <c r="C34" s="76">
        <f>SUM(C9:C33)</f>
        <v>163926373.38535002</v>
      </c>
      <c r="D34" s="39">
        <f t="shared" ref="D34:AD34" si="1">SUM(D9:D33)</f>
        <v>56334942.899999984</v>
      </c>
      <c r="E34" s="25">
        <f t="shared" si="1"/>
        <v>56246779.437899984</v>
      </c>
      <c r="F34" s="27">
        <f t="shared" si="1"/>
        <v>56009858.010150008</v>
      </c>
      <c r="G34" s="39">
        <f t="shared" si="1"/>
        <v>1584002</v>
      </c>
      <c r="H34" s="25">
        <f t="shared" si="1"/>
        <v>1583999.9799599999</v>
      </c>
      <c r="I34" s="27">
        <f t="shared" si="1"/>
        <v>1583579.5109100002</v>
      </c>
      <c r="J34" s="39">
        <f t="shared" si="1"/>
        <v>510431.00000000006</v>
      </c>
      <c r="K34" s="25">
        <f t="shared" si="1"/>
        <v>447291.57808999997</v>
      </c>
      <c r="L34" s="27">
        <f t="shared" si="1"/>
        <v>446911.52360000001</v>
      </c>
      <c r="M34" s="39">
        <f t="shared" si="1"/>
        <v>33762074.5</v>
      </c>
      <c r="N34" s="25">
        <f t="shared" si="1"/>
        <v>30159942.164430004</v>
      </c>
      <c r="O34" s="27">
        <f t="shared" si="1"/>
        <v>29797268.14734</v>
      </c>
      <c r="P34" s="39">
        <f t="shared" si="1"/>
        <v>39210059.899999991</v>
      </c>
      <c r="Q34" s="25">
        <f t="shared" si="1"/>
        <v>39202748.599999994</v>
      </c>
      <c r="R34" s="27">
        <f t="shared" si="1"/>
        <v>36168899.661359996</v>
      </c>
      <c r="S34" s="77">
        <f t="shared" si="1"/>
        <v>75000</v>
      </c>
      <c r="T34" s="74">
        <f t="shared" si="1"/>
        <v>75000</v>
      </c>
      <c r="U34" s="27">
        <f t="shared" si="1"/>
        <v>2420.2165299999997</v>
      </c>
      <c r="V34" s="77">
        <f t="shared" ref="V34:AA34" si="2">SUM(V9:V33)</f>
        <v>277600.8</v>
      </c>
      <c r="W34" s="74">
        <f t="shared" si="2"/>
        <v>277600.8</v>
      </c>
      <c r="X34" s="27">
        <f t="shared" si="2"/>
        <v>43311.344400000002</v>
      </c>
      <c r="Y34" s="77">
        <f t="shared" si="2"/>
        <v>994544.3</v>
      </c>
      <c r="Z34" s="74">
        <f t="shared" si="2"/>
        <v>994544.3</v>
      </c>
      <c r="AA34" s="27">
        <f t="shared" si="2"/>
        <v>108029.53607</v>
      </c>
      <c r="AB34" s="77">
        <f t="shared" si="1"/>
        <v>10348.799999999999</v>
      </c>
      <c r="AC34" s="74">
        <f t="shared" si="1"/>
        <v>10348.799999999999</v>
      </c>
      <c r="AD34" s="27">
        <f t="shared" si="1"/>
        <v>3872.3983500000004</v>
      </c>
      <c r="AE34" s="65">
        <f t="shared" ref="AE34:AV34" si="3">SUM(AE9:AE33)</f>
        <v>80496.5</v>
      </c>
      <c r="AF34" s="66">
        <f t="shared" si="3"/>
        <v>80496.5</v>
      </c>
      <c r="AG34" s="67">
        <f t="shared" si="3"/>
        <v>39024.579380000003</v>
      </c>
      <c r="AH34" s="39">
        <f t="shared" si="3"/>
        <v>35512341.799999997</v>
      </c>
      <c r="AI34" s="25">
        <f t="shared" si="3"/>
        <v>35504321.600000001</v>
      </c>
      <c r="AJ34" s="27">
        <f t="shared" si="3"/>
        <v>34305759.631359994</v>
      </c>
      <c r="AK34" s="77">
        <f t="shared" si="3"/>
        <v>150000</v>
      </c>
      <c r="AL34" s="74">
        <f t="shared" si="3"/>
        <v>150000</v>
      </c>
      <c r="AM34" s="27">
        <f t="shared" si="3"/>
        <v>23079</v>
      </c>
      <c r="AN34" s="77">
        <f t="shared" si="3"/>
        <v>583333.5</v>
      </c>
      <c r="AO34" s="74">
        <f t="shared" si="3"/>
        <v>583333.5</v>
      </c>
      <c r="AP34" s="27">
        <f t="shared" si="3"/>
        <v>533089.81322000001</v>
      </c>
      <c r="AQ34" s="27">
        <f t="shared" si="3"/>
        <v>225858.00000000006</v>
      </c>
      <c r="AR34" s="27">
        <f t="shared" si="3"/>
        <v>225858.00000000006</v>
      </c>
      <c r="AS34" s="27">
        <f t="shared" si="3"/>
        <v>184903.19334999999</v>
      </c>
      <c r="AT34" s="77">
        <f t="shared" si="3"/>
        <v>117006.51599999999</v>
      </c>
      <c r="AU34" s="74">
        <f t="shared" si="3"/>
        <v>117006.51599999999</v>
      </c>
      <c r="AV34" s="27">
        <f t="shared" si="3"/>
        <v>34755.769160000003</v>
      </c>
      <c r="AW34" s="77">
        <f t="shared" ref="AW34:BT34" si="4">SUM(AW9:AW33)</f>
        <v>431434.1</v>
      </c>
      <c r="AX34" s="74">
        <f t="shared" si="4"/>
        <v>431434.1</v>
      </c>
      <c r="AY34" s="27">
        <f t="shared" si="4"/>
        <v>20411.735849999997</v>
      </c>
      <c r="AZ34" s="65">
        <f>SUM(AZ9:AZ33)</f>
        <v>133320</v>
      </c>
      <c r="BA34" s="66">
        <f>SUM(BA9:BA33)</f>
        <v>133320</v>
      </c>
      <c r="BB34" s="67">
        <f>SUM(BB9:BB33)</f>
        <v>45615.30975</v>
      </c>
      <c r="BC34" s="77">
        <f t="shared" si="4"/>
        <v>0</v>
      </c>
      <c r="BD34" s="74">
        <f t="shared" si="4"/>
        <v>0</v>
      </c>
      <c r="BE34" s="27">
        <f t="shared" si="4"/>
        <v>899.99842000000001</v>
      </c>
      <c r="BF34" s="77">
        <f>SUM(BF9:BF33)</f>
        <v>844000</v>
      </c>
      <c r="BG34" s="74">
        <f>SUM(BG9:BG33)</f>
        <v>844000</v>
      </c>
      <c r="BH34" s="27">
        <f>SUM(BH9:BH33)</f>
        <v>147960.42782000001</v>
      </c>
      <c r="BI34" s="77">
        <f t="shared" si="4"/>
        <v>61110.8</v>
      </c>
      <c r="BJ34" s="74">
        <f t="shared" si="4"/>
        <v>61110.8</v>
      </c>
      <c r="BK34" s="27">
        <f t="shared" si="4"/>
        <v>13951.76672</v>
      </c>
      <c r="BL34" s="77">
        <f>SUM(BL9:BL33)</f>
        <v>655833.60000000009</v>
      </c>
      <c r="BM34" s="74">
        <f>SUM(BM9:BM33)</f>
        <v>54867.200000000004</v>
      </c>
      <c r="BN34" s="27">
        <f>SUM(BN9:BN33)</f>
        <v>54867.18621</v>
      </c>
      <c r="BO34" s="77">
        <f t="shared" si="4"/>
        <v>3800</v>
      </c>
      <c r="BP34" s="74">
        <f t="shared" si="4"/>
        <v>3800</v>
      </c>
      <c r="BQ34" s="27">
        <f t="shared" si="4"/>
        <v>3747.0257000000001</v>
      </c>
      <c r="BR34" s="77">
        <f t="shared" si="4"/>
        <v>1000</v>
      </c>
      <c r="BS34" s="74">
        <f t="shared" si="4"/>
        <v>1000</v>
      </c>
      <c r="BT34" s="27">
        <f t="shared" si="4"/>
        <v>0</v>
      </c>
      <c r="BU34" s="39">
        <f>SUM(BU9:BU33)</f>
        <v>352741</v>
      </c>
      <c r="BV34" s="25">
        <f>SUM(BV9:BV33)</f>
        <v>352741</v>
      </c>
      <c r="BW34" s="27">
        <f>SUM(BW9:BW33)</f>
        <v>940943.88128000021</v>
      </c>
      <c r="BX34" s="39">
        <f t="shared" ref="BX34:CF34" si="5">SUM(BX9:BX33)</f>
        <v>4946.7</v>
      </c>
      <c r="BY34" s="74">
        <f t="shared" si="5"/>
        <v>4946.7</v>
      </c>
      <c r="BZ34" s="76">
        <f t="shared" si="5"/>
        <v>3866.7657599999998</v>
      </c>
      <c r="CA34" s="77">
        <f t="shared" si="5"/>
        <v>725280</v>
      </c>
      <c r="CB34" s="74">
        <f t="shared" si="5"/>
        <v>202053.3</v>
      </c>
      <c r="CC34" s="27">
        <f t="shared" si="5"/>
        <v>198415.43153999999</v>
      </c>
      <c r="CD34" s="65">
        <f t="shared" si="5"/>
        <v>14068.1</v>
      </c>
      <c r="CE34" s="66">
        <f t="shared" si="5"/>
        <v>14068.1</v>
      </c>
      <c r="CF34" s="67">
        <f t="shared" si="5"/>
        <v>13569.982550000004</v>
      </c>
      <c r="CG34" s="65">
        <f t="shared" ref="CG34:CL34" si="6">SUM(CG9:CG33)</f>
        <v>1495537.2999999998</v>
      </c>
      <c r="CH34" s="66">
        <f t="shared" si="6"/>
        <v>337519.19224</v>
      </c>
      <c r="CI34" s="67">
        <f t="shared" si="6"/>
        <v>428276.21665999998</v>
      </c>
      <c r="CJ34" s="65">
        <f t="shared" si="6"/>
        <v>6111957.3000000007</v>
      </c>
      <c r="CK34" s="66">
        <f t="shared" si="6"/>
        <v>6111957.3000000007</v>
      </c>
      <c r="CL34" s="67">
        <f t="shared" si="6"/>
        <v>2769085.3219099999</v>
      </c>
      <c r="CN34" s="4"/>
    </row>
    <row r="35" spans="1:92" ht="20.25" customHeight="1">
      <c r="B35" s="46"/>
      <c r="C35" s="46"/>
      <c r="D35" s="166"/>
      <c r="E35" s="166"/>
      <c r="F35" s="166"/>
      <c r="G35" s="166"/>
      <c r="H35" s="166"/>
      <c r="I35" s="166"/>
      <c r="J35" s="166"/>
      <c r="K35" s="166"/>
      <c r="L35" s="166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46"/>
      <c r="Z35" s="46"/>
      <c r="AA35" s="46"/>
      <c r="AB35" s="46"/>
      <c r="AC35" s="46"/>
      <c r="AD35" s="46"/>
      <c r="AE35" s="157" t="s">
        <v>48</v>
      </c>
      <c r="AF35" s="157"/>
      <c r="AG35" s="157"/>
      <c r="AH35" s="157"/>
      <c r="AI35" s="157"/>
      <c r="AJ35" s="157"/>
      <c r="AK35" s="157"/>
      <c r="AL35" s="157"/>
      <c r="AM35" s="157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99"/>
      <c r="BA35" s="175" t="s">
        <v>48</v>
      </c>
      <c r="BB35" s="175"/>
      <c r="BC35" s="175"/>
      <c r="BD35" s="175"/>
      <c r="BE35" s="175"/>
      <c r="BF35" s="112"/>
      <c r="BG35" s="112"/>
      <c r="BH35" s="112"/>
      <c r="BI35" s="112"/>
      <c r="BJ35" s="112"/>
      <c r="BK35" s="112"/>
      <c r="BL35" s="46"/>
      <c r="BM35" s="46"/>
      <c r="BN35" s="46"/>
      <c r="BO35" s="46"/>
      <c r="BP35" s="46"/>
      <c r="BQ35" s="176" t="s">
        <v>48</v>
      </c>
      <c r="BR35" s="176"/>
      <c r="BS35" s="176"/>
      <c r="BT35" s="176"/>
      <c r="BU35" s="157"/>
      <c r="BV35" s="157"/>
      <c r="BW35" s="157"/>
      <c r="BX35" s="157"/>
      <c r="BY35" s="157"/>
      <c r="BZ35" s="157"/>
      <c r="CA35" s="157"/>
      <c r="CB35" s="157"/>
      <c r="CC35" s="157"/>
      <c r="CD35" s="174" t="s">
        <v>48</v>
      </c>
      <c r="CE35" s="174"/>
      <c r="CF35" s="174"/>
      <c r="CG35" s="174"/>
      <c r="CH35" s="174"/>
      <c r="CI35" s="174"/>
      <c r="CJ35" s="174"/>
      <c r="CK35" s="174"/>
      <c r="CL35" s="174"/>
    </row>
    <row r="36" spans="1:92" ht="20.25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92" ht="30.75" customHeight="1">
      <c r="C37" s="16"/>
      <c r="D37" s="8"/>
      <c r="E37" s="8"/>
      <c r="F37" s="13"/>
      <c r="P37" s="13"/>
      <c r="Q37" s="13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BU37" s="69"/>
      <c r="BX37" s="69"/>
    </row>
    <row r="38" spans="1:92" ht="51" customHeight="1">
      <c r="C38" s="8"/>
      <c r="D38" s="8"/>
      <c r="E38" s="8"/>
      <c r="F38" s="8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H38" s="68"/>
      <c r="AI38" s="68"/>
      <c r="AJ38" s="52"/>
      <c r="AK38" s="52"/>
      <c r="AL38" s="52"/>
      <c r="AM38" s="52"/>
      <c r="AN38" s="52"/>
      <c r="AO38" s="52"/>
      <c r="AP38" s="52"/>
      <c r="AQ38" s="52"/>
      <c r="AR38" s="52"/>
      <c r="AS38" s="82"/>
      <c r="AT38" s="52"/>
      <c r="AU38" s="52"/>
      <c r="AV38" s="82"/>
      <c r="AW38" s="52"/>
      <c r="AX38" s="52"/>
      <c r="AY38" s="82"/>
      <c r="AZ38" s="82"/>
      <c r="BA38" s="82"/>
      <c r="BB38" s="82"/>
      <c r="BC38" s="52"/>
      <c r="BD38" s="52"/>
      <c r="BE38" s="82"/>
      <c r="BF38" s="52"/>
      <c r="BG38" s="52"/>
      <c r="BH38" s="82"/>
      <c r="BI38" s="52"/>
      <c r="BJ38" s="52"/>
      <c r="BK38" s="82"/>
      <c r="BL38" s="52"/>
      <c r="BM38" s="52"/>
      <c r="BN38" s="82"/>
      <c r="BO38" s="52"/>
      <c r="BP38" s="52"/>
      <c r="BQ38" s="82"/>
      <c r="BR38" s="52"/>
      <c r="BS38" s="52"/>
      <c r="BT38" s="82"/>
    </row>
    <row r="39" spans="1:92">
      <c r="C39" s="5"/>
      <c r="D39" s="22"/>
      <c r="E39" s="22"/>
      <c r="F39" s="22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92">
      <c r="C40" s="4"/>
      <c r="D40" s="4"/>
      <c r="E40" s="4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BW40" s="13"/>
      <c r="BZ40" s="13"/>
      <c r="CA40" s="13"/>
      <c r="CB40" s="13"/>
      <c r="CC40" s="13"/>
    </row>
    <row r="41" spans="1:92">
      <c r="C41" s="4"/>
    </row>
    <row r="42" spans="1:92">
      <c r="C42" s="3"/>
      <c r="D42" s="3"/>
      <c r="E42" s="3"/>
    </row>
    <row r="43" spans="1:92">
      <c r="C43" s="6"/>
      <c r="D43" s="6"/>
      <c r="E43" s="6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</sheetData>
  <mergeCells count="53">
    <mergeCell ref="CD35:CL35"/>
    <mergeCell ref="CG5:CI6"/>
    <mergeCell ref="AW5:AY5"/>
    <mergeCell ref="AN5:AP6"/>
    <mergeCell ref="BA35:BE35"/>
    <mergeCell ref="BQ35:BT35"/>
    <mergeCell ref="CJ5:CL6"/>
    <mergeCell ref="AB5:AD5"/>
    <mergeCell ref="AT5:AV5"/>
    <mergeCell ref="AE5:AG6"/>
    <mergeCell ref="CD4:CL4"/>
    <mergeCell ref="BU4:CC4"/>
    <mergeCell ref="AE4:AM4"/>
    <mergeCell ref="AQ5:AS5"/>
    <mergeCell ref="BI5:BK5"/>
    <mergeCell ref="AN4:AY4"/>
    <mergeCell ref="CD5:CF6"/>
    <mergeCell ref="BX5:BZ6"/>
    <mergeCell ref="M5:O6"/>
    <mergeCell ref="D35:L35"/>
    <mergeCell ref="M35:X35"/>
    <mergeCell ref="V4:AD4"/>
    <mergeCell ref="CA5:CC6"/>
    <mergeCell ref="AH5:AJ6"/>
    <mergeCell ref="AN35:AY35"/>
    <mergeCell ref="BU35:CC35"/>
    <mergeCell ref="A4:A7"/>
    <mergeCell ref="C4:C7"/>
    <mergeCell ref="M4:U4"/>
    <mergeCell ref="BL4:BT4"/>
    <mergeCell ref="AK5:AM6"/>
    <mergeCell ref="AE35:AM35"/>
    <mergeCell ref="A34:B34"/>
    <mergeCell ref="D4:L4"/>
    <mergeCell ref="J5:L5"/>
    <mergeCell ref="S5:U5"/>
    <mergeCell ref="BC5:BE5"/>
    <mergeCell ref="AZ5:BB5"/>
    <mergeCell ref="A1:K1"/>
    <mergeCell ref="P5:R6"/>
    <mergeCell ref="G5:I6"/>
    <mergeCell ref="A2:L2"/>
    <mergeCell ref="A3:K3"/>
    <mergeCell ref="BO5:BQ5"/>
    <mergeCell ref="B4:B7"/>
    <mergeCell ref="BU5:BW6"/>
    <mergeCell ref="BC4:BK4"/>
    <mergeCell ref="BF5:BH5"/>
    <mergeCell ref="BR5:BT5"/>
    <mergeCell ref="BL5:BN5"/>
    <mergeCell ref="Y5:AA5"/>
    <mergeCell ref="V5:X5"/>
    <mergeCell ref="D5:F6"/>
  </mergeCells>
  <phoneticPr fontId="0" type="noConversion"/>
  <printOptions horizontalCentered="1" verticalCentered="1"/>
  <pageMargins left="0.19685039370078741" right="0.19685039370078741" top="0" bottom="0" header="0" footer="0"/>
  <pageSetup paperSize="9" scale="61" fitToWidth="0" orientation="landscape" r:id="rId1"/>
  <headerFooter alignWithMargins="0"/>
  <colBreaks count="9" manualBreakCount="9">
    <brk id="12" max="34" man="1"/>
    <brk id="21" max="34" man="1"/>
    <brk id="30" max="34" man="1"/>
    <brk id="39" max="34" man="1"/>
    <brk id="48" max="34" man="1"/>
    <brk id="57" max="34" man="1"/>
    <brk id="66" max="34" man="1"/>
    <brk id="75" max="34" man="1"/>
    <brk id="84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2800-OstapchykV</cp:lastModifiedBy>
  <cp:lastPrinted>2018-08-17T11:48:13Z</cp:lastPrinted>
  <dcterms:created xsi:type="dcterms:W3CDTF">2007-04-23T09:19:09Z</dcterms:created>
  <dcterms:modified xsi:type="dcterms:W3CDTF">2018-08-20T11:31:47Z</dcterms:modified>
</cp:coreProperties>
</file>